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3" activeTab="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расходы программы" sheetId="21" r:id="rId4"/>
    <sheet name="перечень догов" sheetId="13" state="hidden" r:id="rId5"/>
    <sheet name="иные" sheetId="16" state="hidden" r:id="rId6"/>
    <sheet name="субвенции" sheetId="14" state="hidden" r:id="rId7"/>
    <sheet name="субсидии" sheetId="10" state="hidden" r:id="rId8"/>
    <sheet name="сбалансирован" sheetId="9" state="hidden" r:id="rId9"/>
    <sheet name="выравнив" sheetId="8" state="hidden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3">'расходы программы'!$12:$12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3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F13" i="21"/>
  <c r="F10" i="18" l="1"/>
  <c r="C118" i="21"/>
  <c r="F15"/>
  <c r="F17"/>
  <c r="F19"/>
  <c r="F25"/>
  <c r="F28"/>
  <c r="F38"/>
  <c r="F41"/>
  <c r="F47"/>
  <c r="F43" s="1"/>
  <c r="F48"/>
  <c r="F51"/>
  <c r="F55"/>
  <c r="F63"/>
  <c r="F70"/>
  <c r="F71"/>
  <c r="F73"/>
  <c r="F74"/>
  <c r="F75"/>
  <c r="F76"/>
  <c r="F77"/>
  <c r="F78"/>
  <c r="F79"/>
  <c r="F80"/>
  <c r="F81"/>
  <c r="F82"/>
  <c r="F83"/>
  <c r="F84"/>
  <c r="F85"/>
  <c r="F86"/>
  <c r="F87"/>
  <c r="F88"/>
  <c r="F93"/>
  <c r="F96"/>
  <c r="F98"/>
  <c r="F101"/>
  <c r="F103"/>
  <c r="F105"/>
  <c r="F108"/>
  <c r="F110"/>
  <c r="C117"/>
  <c r="C122"/>
  <c r="C123"/>
  <c r="C124"/>
  <c r="C127"/>
  <c r="F134"/>
  <c r="C136"/>
  <c r="F135"/>
  <c r="C137"/>
  <c r="C138"/>
  <c r="C140"/>
  <c r="F139"/>
  <c r="C141"/>
  <c r="C148"/>
  <c r="C149"/>
  <c r="C150"/>
  <c r="C151"/>
  <c r="C156"/>
  <c r="C158"/>
  <c r="C159"/>
  <c r="C160"/>
  <c r="C163"/>
  <c r="C164"/>
  <c r="C165"/>
  <c r="C168"/>
  <c r="C169"/>
  <c r="C170"/>
  <c r="F166"/>
  <c r="F178"/>
  <c r="F182"/>
  <c r="F180" s="1"/>
  <c r="F183"/>
  <c r="F186"/>
  <c r="F185" s="1"/>
  <c r="F191"/>
  <c r="F189" s="1"/>
  <c r="F192"/>
  <c r="F195"/>
  <c r="F200"/>
  <c r="F201"/>
  <c r="F203"/>
  <c r="F206"/>
  <c r="F207"/>
  <c r="F208"/>
  <c r="F209"/>
  <c r="F211"/>
  <c r="F212"/>
  <c r="F21" l="1"/>
  <c r="F210"/>
  <c r="F198"/>
  <c r="F197" s="1"/>
  <c r="F72"/>
  <c r="F205"/>
  <c r="F14"/>
  <c r="F95"/>
  <c r="F100"/>
  <c r="F188"/>
  <c r="F35"/>
  <c r="F202" l="1"/>
  <c r="C33" i="17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<sst xmlns="http://schemas.openxmlformats.org/spreadsheetml/2006/main" count="1016" uniqueCount="507">
  <si>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</si>
  <si>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</si>
  <si>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</si>
  <si>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</si>
  <si>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</si>
  <si>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</si>
  <si>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</si>
  <si>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</si>
  <si>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</si>
  <si>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</si>
  <si>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</si>
  <si>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</si>
  <si>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</si>
  <si>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</si>
  <si>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</si>
  <si>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</si>
  <si>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</si>
  <si>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</si>
  <si>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</si>
  <si>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</si>
  <si>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</si>
  <si>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</si>
  <si>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</si>
  <si>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</si>
  <si>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</si>
  <si>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</si>
  <si>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</si>
  <si>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</si>
  <si>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</si>
  <si>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</si>
  <si>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</si>
  <si>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</si>
  <si>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</si>
  <si>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</si>
  <si>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</si>
  <si>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</si>
  <si>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</si>
  <si>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</si>
  <si>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</si>
  <si>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</si>
  <si>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</si>
  <si>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</si>
  <si>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</si>
  <si>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</si>
  <si>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</si>
  <si>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</si>
  <si>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</si>
  <si>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</si>
  <si>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</si>
  <si>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</si>
  <si>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</si>
  <si>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</si>
  <si>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</si>
  <si>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</si>
  <si>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</si>
  <si>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</si>
  <si>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</si>
  <si>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</si>
  <si>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</si>
  <si>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</si>
  <si>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</si>
  <si>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</si>
  <si>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</si>
  <si>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</si>
  <si>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</si>
  <si>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</si>
  <si>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</si>
  <si>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</si>
  <si>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</si>
  <si>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</si>
  <si>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</si>
  <si>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</si>
  <si>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</si>
  <si>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</si>
  <si>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</si>
  <si>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</si>
  <si>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</si>
  <si>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</si>
  <si>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</si>
  <si>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</si>
  <si>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</si>
  <si>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</si>
  <si>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</si>
  <si>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</si>
  <si>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</si>
  <si>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</si>
  <si>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</si>
  <si>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</si>
  <si>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</si>
  <si>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</si>
  <si>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</si>
  <si>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</si>
  <si>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</si>
  <si>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</si>
  <si>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</si>
  <si>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</si>
  <si>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</si>
  <si>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</si>
  <si>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</si>
  <si>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</si>
  <si>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</si>
  <si>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</si>
  <si>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</si>
  <si>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</si>
  <si>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</si>
  <si>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</si>
  <si>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</si>
  <si>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</si>
  <si>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</si>
  <si>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</si>
  <si>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</si>
  <si>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</si>
  <si>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</si>
  <si>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</si>
  <si>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</si>
  <si>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</si>
  <si>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</si>
  <si>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</si>
  <si>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</si>
  <si>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</si>
  <si>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</si>
  <si>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</si>
  <si>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</si>
  <si>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</si>
  <si>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</si>
  <si>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</si>
  <si>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</si>
  <si>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</si>
  <si>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</si>
  <si>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</si>
  <si>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</si>
  <si>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</si>
  <si>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</si>
  <si>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</si>
  <si>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</si>
  <si>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</si>
  <si>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</si>
  <si>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</si>
  <si>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</si>
  <si>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</si>
  <si>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</si>
  <si>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</si>
  <si>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</si>
  <si>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</si>
  <si>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</si>
  <si>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</si>
  <si>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</si>
  <si>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</si>
  <si>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</si>
  <si>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</si>
  <si>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</si>
  <si>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</si>
  <si>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</si>
  <si>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</si>
  <si>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</si>
  <si>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</si>
  <si>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</si>
  <si>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</si>
  <si>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</si>
  <si>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</si>
  <si>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</si>
  <si>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</si>
  <si>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</si>
  <si>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</si>
  <si>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</si>
  <si>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</si>
  <si>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</si>
  <si>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</si>
  <si>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</si>
  <si>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</si>
  <si>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</si>
  <si>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</si>
  <si>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</si>
  <si>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</si>
  <si>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</si>
  <si>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</si>
  <si>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</si>
  <si>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</si>
  <si>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</si>
  <si>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</si>
  <si>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</si>
  <si>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</si>
  <si>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</si>
  <si>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</si>
  <si>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</si>
  <si>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</si>
  <si>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</si>
  <si>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</si>
  <si>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</si>
  <si>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</si>
  <si>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</si>
  <si>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</si>
  <si>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</si>
  <si>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</si>
  <si>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</si>
  <si>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</si>
  <si>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</si>
  <si>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</si>
  <si>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</si>
  <si>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</si>
  <si>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</si>
  <si>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</si>
  <si>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</si>
  <si>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</si>
  <si>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</si>
  <si>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</si>
  <si>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</si>
  <si>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</si>
  <si>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</si>
  <si>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</si>
  <si>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</si>
  <si>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</si>
  <si>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</si>
  <si>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</si>
  <si>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</si>
  <si>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</si>
  <si>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</si>
  <si>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</si>
  <si>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</si>
  <si>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</si>
  <si>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</si>
  <si>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</si>
  <si>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</si>
  <si>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</si>
  <si>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</si>
  <si>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</si>
  <si>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</si>
  <si>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</si>
  <si>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</si>
  <si>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</si>
  <si>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</si>
  <si>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</si>
  <si>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</si>
  <si>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</si>
  <si>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</si>
  <si>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</si>
  <si>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</si>
  <si>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</si>
  <si>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</si>
  <si>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</si>
  <si>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</si>
  <si>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</si>
  <si>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</si>
  <si>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</si>
  <si>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</si>
  <si>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</si>
  <si>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</si>
  <si>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</si>
  <si>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</si>
  <si>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</si>
  <si>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</si>
  <si>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</si>
  <si>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</si>
  <si>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</si>
  <si>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</si>
  <si>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</si>
  <si>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</si>
  <si>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</si>
  <si>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</si>
  <si>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</si>
  <si>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</si>
  <si>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</si>
  <si>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</si>
  <si>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</si>
  <si>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</si>
  <si>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</si>
  <si>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</si>
  <si>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</si>
  <si>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</si>
  <si>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</si>
  <si>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</si>
  <si>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</si>
  <si>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</si>
  <si>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</si>
  <si>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</si>
  <si>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</si>
  <si>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</si>
  <si>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</si>
  <si>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</si>
  <si>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</si>
  <si>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</si>
  <si>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</si>
  <si>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</si>
  <si>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</si>
  <si>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</si>
  <si>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</si>
  <si>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</si>
  <si>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</si>
  <si>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</si>
  <si>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</si>
  <si>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</si>
  <si>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</si>
  <si>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</si>
  <si>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</si>
  <si>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</si>
  <si>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</si>
  <si>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</si>
  <si>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</si>
  <si>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</si>
  <si>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</si>
  <si>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</si>
  <si>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</si>
  <si>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</si>
  <si>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</si>
  <si>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</si>
  <si>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</si>
  <si>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</si>
  <si>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</si>
  <si>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</si>
  <si>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</si>
  <si>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</si>
  <si>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</si>
  <si>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</si>
  <si>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</si>
  <si>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</si>
  <si>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</si>
  <si>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</si>
  <si>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</si>
  <si>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</si>
  <si>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</si>
  <si>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</si>
  <si>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</si>
  <si>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</si>
  <si>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</si>
  <si>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</si>
  <si>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</si>
  <si>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</si>
  <si>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</si>
  <si>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</si>
  <si>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</si>
  <si>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</si>
  <si>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</si>
  <si>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</si>
  <si>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</si>
  <si>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</si>
  <si>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</si>
  <si>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</si>
  <si>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</si>
  <si>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</si>
  <si>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</si>
  <si>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</si>
  <si>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</si>
  <si>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</si>
  <si>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</si>
  <si>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</si>
  <si>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</si>
  <si>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</si>
  <si>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</si>
  <si>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</si>
  <si>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</si>
  <si>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</si>
  <si>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</si>
  <si>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</si>
  <si>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</si>
  <si>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</si>
  <si>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</si>
  <si>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</si>
  <si>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</si>
  <si>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</si>
  <si>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</si>
  <si>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</si>
  <si>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</si>
  <si>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</si>
  <si>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</si>
  <si>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</si>
  <si>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</si>
  <si>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</si>
  <si>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</si>
  <si>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</si>
  <si>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</si>
  <si>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</si>
  <si>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</si>
  <si>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</si>
  <si>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</si>
  <si>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</si>
  <si>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</si>
  <si>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</si>
  <si>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</si>
  <si>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</si>
  <si>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</si>
  <si>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</si>
  <si>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</si>
  <si>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</si>
  <si>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</si>
  <si>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</si>
  <si>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</si>
  <si>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</si>
  <si>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</si>
  <si>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</si>
  <si>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</si>
  <si>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</si>
  <si>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</si>
  <si>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</si>
  <si>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</si>
  <si>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</si>
  <si>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</si>
  <si>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</si>
  <si>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</si>
  <si>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</si>
  <si>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</si>
  <si>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</si>
  <si>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</si>
  <si>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</si>
  <si>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</si>
  <si>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</si>
  <si>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</si>
  <si>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</si>
  <si>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</si>
  <si>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</si>
  <si>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</si>
  <si>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</si>
  <si>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</si>
  <si>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</si>
  <si>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</si>
  <si>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</si>
  <si>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</si>
  <si>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</si>
  <si>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</si>
  <si>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</si>
  <si>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</si>
  <si>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</si>
  <si>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</si>
  <si>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</si>
  <si>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</si>
  <si>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</si>
  <si>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</si>
  <si>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</si>
  <si>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</si>
  <si>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</si>
  <si>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</si>
  <si>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</si>
  <si>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</si>
  <si>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</si>
  <si>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</si>
  <si>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</si>
  <si>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</si>
  <si>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</si>
  <si>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</si>
  <si>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</si>
  <si>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</si>
  <si>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</si>
  <si>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</si>
  <si>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</si>
  <si>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</si>
  <si>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</si>
  <si>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</si>
  <si>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</si>
  <si>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</si>
  <si>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</si>
  <si>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</si>
  <si>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</si>
  <si>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</si>
  <si>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</si>
  <si>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</si>
  <si>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</si>
  <si>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</si>
  <si>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</si>
  <si>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</si>
  <si>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</si>
  <si>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</si>
  <si>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</si>
  <si>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</si>
  <si>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</si>
  <si>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</si>
  <si>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</si>
  <si>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</si>
  <si>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</si>
  <si>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</si>
  <si>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</si>
  <si>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</si>
  <si>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</si>
  <si>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имущества, составляющего казну муниципального образования  «Никольский сельсовет»</t>
  </si>
  <si>
    <t>Расходы на исполнение публичных нормативных обязательств на 2016 год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</si>
  <si>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</si>
  <si>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</si>
  <si>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Постановление Главы администрации  муниципального образования  "Село Енотаевка" от 27.02.2008 № 45-П " Об утверждении Положения о порядке установления и выплаты ежемесячной доплатык государственной пенсии лицам,замещавшим выборные должности, пенсий за выслугу лет лицам, замещавшим  муниципальные должности муниципального образования "Село Енотаевка "</t>
  </si>
  <si>
    <t>№ 35 от 29.12.2015</t>
  </si>
  <si>
    <t xml:space="preserve">№             от 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</si>
  <si>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год»(противопожарные мероприятия)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</si>
  <si>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год»(мероприятия по водоснабжению с.Енотаевка)</t>
  </si>
  <si>
    <t>80 1 00 80050</t>
  </si>
  <si>
    <t>Приложение №5</t>
  </si>
  <si>
    <t>01 0 00 04190</t>
  </si>
  <si>
    <t>01 0 00 24060</t>
  </si>
  <si>
    <t>01 0 00 24050</t>
  </si>
  <si>
    <t>02 0 00 В5550</t>
  </si>
  <si>
    <t>Реализация мероприятий  в рамках муниципальной  программы "Формирование современной городской среды на территории МО "Село Енотаевка" на 2018-2023гг"</t>
  </si>
  <si>
    <t>01 0 00 24250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</si>
  <si>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гг»(культура)</t>
  </si>
  <si>
    <t>10 0 004590</t>
  </si>
  <si>
    <t>80 1 00 81000</t>
  </si>
  <si>
    <t>01 0 00 04590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</si>
  <si>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</t>
  </si>
  <si>
    <t>01 0 00 04650</t>
  </si>
  <si>
    <t>02 Z F2 55550</t>
  </si>
  <si>
    <t>10 0 02 4070</t>
  </si>
  <si>
    <t>Высшее должностное лицо органа местного самоуправления</t>
  </si>
  <si>
    <t xml:space="preserve">к решению Совета муниципального образования "Село Енотаевка" 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</si>
  <si>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за 2023 год.</t>
  </si>
  <si>
    <t>01 0 00 24051</t>
  </si>
  <si>
    <t xml:space="preserve">  99 1 00 04020</t>
  </si>
  <si>
    <t>Функционирование высшего должностного лица субъекта Российской Федерации и муниципального образования(непрограммное направление)</t>
  </si>
  <si>
    <t xml:space="preserve">  99 1 00 65490</t>
  </si>
  <si>
    <t>Расходы на поощрение достижения наилучших показателей социально-экономического развития муниципальных образований Астраханской области за отчетный год по непрограммному направлению расходов.</t>
  </si>
  <si>
    <t>99 2 00 04030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</si>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</sst>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0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2" fontId="14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5" fillId="0" borderId="1" xfId="0" applyFont="1" applyFill="1" applyBorder="1" applyAlignment="1">
      <alignment wrapText="1"/>
    </xf>
    <xf numFmtId="164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19" fillId="4" borderId="1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1" fillId="0" borderId="3" xfId="0" applyNumberFormat="1" applyFont="1" applyFill="1" applyBorder="1" applyAlignment="1">
      <alignment horizontal="righ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vertical="top" wrapText="1"/>
    </xf>
    <xf numFmtId="0" fontId="16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2" fillId="5" borderId="0" xfId="0" applyNumberFormat="1" applyFont="1" applyFill="1"/>
    <xf numFmtId="0" fontId="16" fillId="4" borderId="1" xfId="1" applyFont="1" applyFill="1" applyBorder="1" applyAlignment="1" applyProtection="1">
      <alignment horizontal="left" vertical="top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  <xf numFmtId="49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/>
    <xf numFmtId="0" fontId="6" fillId="0" borderId="0" xfId="0" applyFont="1" applyFill="1" applyAlignment="1" applyProtection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52" customWidth="1"/>
    <col min="2" max="2" width="69.88671875" style="52" customWidth="1"/>
    <col min="3" max="3" width="8.6640625" style="52" customWidth="1"/>
    <col min="4" max="4" width="12.5546875" style="52" customWidth="1"/>
    <col min="5" max="5" width="10.88671875" style="52" customWidth="1"/>
    <col min="6" max="6" width="11.109375" style="52" customWidth="1"/>
    <col min="7" max="16384" width="9.109375" style="52"/>
  </cols>
  <sheetData>
    <row r="1" spans="1:6" ht="2.25" customHeight="1"/>
    <row r="2" spans="1:6" ht="18.75" customHeight="1">
      <c r="D2" s="267" t="s">
        <v>64</v>
      </c>
      <c r="E2" s="267"/>
      <c r="F2" s="267"/>
    </row>
    <row r="3" spans="1:6" ht="36.75" customHeight="1">
      <c r="D3" s="267" t="s">
        <v>177</v>
      </c>
      <c r="E3" s="267"/>
      <c r="F3" s="267"/>
    </row>
    <row r="4" spans="1:6" ht="18">
      <c r="D4" s="8"/>
    </row>
    <row r="6" spans="1:6" hidden="1"/>
    <row r="7" spans="1:6" ht="18">
      <c r="A7" s="266" t="s">
        <v>69</v>
      </c>
      <c r="B7" s="266"/>
      <c r="C7" s="266"/>
      <c r="D7" s="266"/>
      <c r="E7" s="266"/>
    </row>
    <row r="8" spans="1:6" ht="18">
      <c r="A8" s="266" t="s">
        <v>471</v>
      </c>
      <c r="B8" s="266"/>
      <c r="C8" s="266"/>
      <c r="D8" s="266"/>
      <c r="E8" s="266"/>
    </row>
    <row r="9" spans="1:6" ht="18">
      <c r="A9" s="17"/>
    </row>
    <row r="10" spans="1:6">
      <c r="A10" s="65"/>
      <c r="B10" s="66"/>
      <c r="C10" s="66"/>
      <c r="D10" s="66"/>
      <c r="E10" s="66" t="s">
        <v>68</v>
      </c>
    </row>
    <row r="11" spans="1:6" ht="74.25" customHeight="1">
      <c r="A11" s="62" t="s">
        <v>70</v>
      </c>
      <c r="B11" s="62" t="s">
        <v>76</v>
      </c>
      <c r="C11" s="62" t="s">
        <v>77</v>
      </c>
      <c r="D11" s="62" t="s">
        <v>78</v>
      </c>
      <c r="E11" s="62" t="s">
        <v>71</v>
      </c>
      <c r="F11" s="62" t="s">
        <v>9</v>
      </c>
    </row>
    <row r="12" spans="1:6" ht="61.5" customHeight="1">
      <c r="A12" s="62" t="s">
        <v>72</v>
      </c>
      <c r="B12" s="63"/>
      <c r="C12" s="62"/>
      <c r="D12" s="64"/>
      <c r="E12" s="64"/>
      <c r="F12" s="64"/>
    </row>
    <row r="13" spans="1:6" ht="48" hidden="1" customHeight="1">
      <c r="A13" s="62" t="s">
        <v>73</v>
      </c>
      <c r="B13" s="63"/>
      <c r="C13" s="62"/>
      <c r="D13" s="64"/>
      <c r="E13" s="64"/>
      <c r="F13" s="64"/>
    </row>
    <row r="14" spans="1:6" ht="59.25" hidden="1" customHeight="1">
      <c r="A14" s="62" t="s">
        <v>89</v>
      </c>
      <c r="B14" s="63"/>
      <c r="C14" s="62"/>
      <c r="D14" s="64"/>
      <c r="E14" s="64"/>
      <c r="F14" s="64"/>
    </row>
    <row r="15" spans="1:6" ht="55.5" hidden="1" customHeight="1">
      <c r="A15" s="62" t="s">
        <v>90</v>
      </c>
      <c r="B15" s="63"/>
      <c r="C15" s="62"/>
      <c r="D15" s="83"/>
      <c r="E15" s="83"/>
      <c r="F15" s="83"/>
    </row>
    <row r="16" spans="1:6" ht="67.5" hidden="1" customHeight="1">
      <c r="A16" s="62" t="s">
        <v>37</v>
      </c>
      <c r="B16" s="63"/>
      <c r="C16" s="62"/>
      <c r="D16" s="83"/>
      <c r="E16" s="83"/>
      <c r="F16" s="83"/>
    </row>
    <row r="17" spans="1:6" ht="51" hidden="1" customHeight="1">
      <c r="A17" s="62" t="s">
        <v>5</v>
      </c>
      <c r="B17" s="63"/>
      <c r="C17" s="62"/>
      <c r="D17" s="83"/>
      <c r="E17" s="83"/>
      <c r="F17" s="83"/>
    </row>
    <row r="18" spans="1:6" ht="43.5" hidden="1" customHeight="1">
      <c r="A18" s="62" t="s">
        <v>35</v>
      </c>
      <c r="B18" s="63"/>
      <c r="C18" s="62"/>
      <c r="D18" s="83"/>
      <c r="E18" s="83"/>
      <c r="F18" s="83"/>
    </row>
    <row r="19" spans="1:6" ht="42.75" hidden="1" customHeight="1">
      <c r="A19" s="62" t="s">
        <v>36</v>
      </c>
      <c r="B19" s="63"/>
      <c r="C19" s="62"/>
      <c r="D19" s="83"/>
      <c r="E19" s="83"/>
      <c r="F19" s="83"/>
    </row>
    <row r="20" spans="1:6" ht="45" hidden="1" customHeight="1">
      <c r="A20" s="62" t="s">
        <v>2</v>
      </c>
      <c r="B20" s="63"/>
      <c r="C20" s="62"/>
      <c r="D20" s="64"/>
      <c r="E20" s="64"/>
      <c r="F20" s="64"/>
    </row>
    <row r="21" spans="1:6" ht="42" hidden="1" customHeight="1">
      <c r="A21" s="62" t="s">
        <v>3</v>
      </c>
      <c r="B21" s="63"/>
      <c r="C21" s="62"/>
      <c r="D21" s="64"/>
      <c r="E21" s="64"/>
      <c r="F21" s="64"/>
    </row>
    <row r="22" spans="1:6" ht="42" hidden="1" customHeight="1">
      <c r="A22" s="62" t="s">
        <v>155</v>
      </c>
      <c r="B22" s="63"/>
      <c r="C22" s="62"/>
      <c r="D22" s="64"/>
      <c r="E22" s="64"/>
      <c r="F22" s="64"/>
    </row>
    <row r="23" spans="1:6" ht="36" hidden="1" customHeight="1">
      <c r="A23" s="62" t="s">
        <v>79</v>
      </c>
      <c r="B23" s="63"/>
      <c r="C23" s="62"/>
      <c r="D23" s="64"/>
      <c r="E23" s="64"/>
      <c r="F23" s="64"/>
    </row>
    <row r="24" spans="1:6" ht="43.5" hidden="1" customHeight="1">
      <c r="A24" s="62" t="s">
        <v>80</v>
      </c>
      <c r="B24" s="63"/>
      <c r="C24" s="62"/>
      <c r="D24" s="64"/>
      <c r="E24" s="64"/>
      <c r="F24" s="64"/>
    </row>
    <row r="25" spans="1:6" ht="41.25" hidden="1" customHeight="1">
      <c r="A25" s="62" t="s">
        <v>81</v>
      </c>
      <c r="B25" s="63"/>
      <c r="C25" s="62"/>
      <c r="D25" s="64"/>
      <c r="E25" s="64"/>
      <c r="F25" s="64"/>
    </row>
    <row r="26" spans="1:6" ht="54" hidden="1" customHeight="1">
      <c r="A26" s="62" t="s">
        <v>7</v>
      </c>
      <c r="B26" s="63"/>
      <c r="C26" s="62"/>
      <c r="D26" s="64"/>
      <c r="E26" s="64"/>
      <c r="F26" s="64"/>
    </row>
    <row r="27" spans="1:6" ht="42" hidden="1" customHeight="1">
      <c r="A27" s="62" t="s">
        <v>82</v>
      </c>
      <c r="B27" s="63"/>
      <c r="C27" s="62"/>
      <c r="D27" s="83"/>
      <c r="E27" s="83"/>
      <c r="F27" s="83"/>
    </row>
    <row r="28" spans="1:6" ht="42" hidden="1" customHeight="1">
      <c r="A28" s="62" t="s">
        <v>8</v>
      </c>
      <c r="B28" s="63"/>
      <c r="C28" s="62"/>
      <c r="D28" s="83"/>
      <c r="E28" s="83"/>
      <c r="F28" s="83"/>
    </row>
    <row r="29" spans="1:6" ht="50.25" hidden="1" customHeight="1">
      <c r="A29" s="62" t="s">
        <v>83</v>
      </c>
      <c r="B29" s="63"/>
      <c r="C29" s="62"/>
      <c r="D29" s="83"/>
      <c r="E29" s="83"/>
      <c r="F29" s="83"/>
    </row>
    <row r="30" spans="1:6" s="4" customFormat="1" ht="50.25" hidden="1" customHeight="1">
      <c r="A30" s="62" t="s">
        <v>84</v>
      </c>
      <c r="B30" s="63"/>
      <c r="C30" s="62"/>
      <c r="D30" s="83"/>
      <c r="E30" s="83"/>
      <c r="F30" s="83"/>
    </row>
    <row r="31" spans="1:6" ht="49.5" hidden="1" customHeight="1">
      <c r="A31" s="62" t="s">
        <v>85</v>
      </c>
      <c r="B31" s="63"/>
      <c r="C31" s="62"/>
      <c r="D31" s="64"/>
      <c r="E31" s="64"/>
      <c r="F31" s="64"/>
    </row>
    <row r="32" spans="1:6" ht="68.25" hidden="1" customHeight="1">
      <c r="A32" s="62" t="s">
        <v>86</v>
      </c>
      <c r="B32" s="63"/>
      <c r="C32" s="62"/>
      <c r="D32" s="64"/>
      <c r="E32" s="64"/>
      <c r="F32" s="64"/>
    </row>
    <row r="33" spans="1:7" ht="39" customHeight="1">
      <c r="A33" s="58"/>
      <c r="B33" s="81" t="s">
        <v>6</v>
      </c>
      <c r="C33" s="111">
        <f>SUM(C12:C32)</f>
        <v>0</v>
      </c>
      <c r="D33" s="84">
        <f>SUM(D12:D32)</f>
        <v>0</v>
      </c>
      <c r="E33" s="84">
        <f>SUM(E12:E32)</f>
        <v>0</v>
      </c>
      <c r="F33" s="84">
        <f>SUM(F12:F32)</f>
        <v>0</v>
      </c>
    </row>
    <row r="34" spans="1:7" ht="28.5" customHeight="1">
      <c r="B34" s="18"/>
      <c r="C34" s="18"/>
      <c r="D34" s="82"/>
      <c r="E34" s="82"/>
      <c r="F34" s="82"/>
      <c r="G34" s="18"/>
    </row>
    <row r="35" spans="1:7" ht="28.5" customHeight="1">
      <c r="B35" s="52" t="s">
        <v>38</v>
      </c>
      <c r="D35" s="56"/>
      <c r="E35" s="56"/>
      <c r="F35" s="56"/>
    </row>
    <row r="36" spans="1:7" ht="28.5" customHeight="1">
      <c r="D36" s="56"/>
      <c r="E36" s="56"/>
      <c r="F36" s="56"/>
    </row>
    <row r="37" spans="1:7" ht="28.5" customHeight="1">
      <c r="D37" s="56"/>
      <c r="E37" s="56"/>
      <c r="F37" s="56"/>
    </row>
    <row r="38" spans="1:7" ht="28.5" customHeight="1">
      <c r="D38" s="56"/>
      <c r="E38" s="56"/>
      <c r="F38" s="56"/>
    </row>
    <row r="39" spans="1:7" ht="28.5" customHeight="1">
      <c r="D39" s="56"/>
      <c r="E39" s="56"/>
      <c r="F39" s="56"/>
    </row>
    <row r="40" spans="1:7" ht="131.25" customHeight="1">
      <c r="D40" s="56"/>
      <c r="E40" s="56"/>
      <c r="F40" s="56"/>
    </row>
    <row r="41" spans="1:7" ht="131.25" customHeight="1">
      <c r="D41" s="56"/>
      <c r="E41" s="56"/>
      <c r="F41" s="56"/>
    </row>
    <row r="42" spans="1:7" ht="131.25" customHeight="1">
      <c r="D42" s="56"/>
      <c r="E42" s="56"/>
      <c r="F42" s="56"/>
    </row>
    <row r="43" spans="1:7" ht="131.25" customHeight="1">
      <c r="D43" s="56"/>
      <c r="E43" s="56"/>
      <c r="F43" s="56"/>
    </row>
    <row r="44" spans="1:7" ht="131.25" customHeight="1">
      <c r="D44" s="56"/>
      <c r="E44" s="56"/>
      <c r="F44" s="56"/>
    </row>
    <row r="45" spans="1:7" ht="131.25" customHeight="1">
      <c r="D45" s="56"/>
      <c r="E45" s="56"/>
      <c r="F45" s="56"/>
    </row>
    <row r="46" spans="1:7" ht="131.25" customHeight="1">
      <c r="D46" s="56"/>
      <c r="E46" s="56"/>
      <c r="F46" s="5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4" customWidth="1"/>
    <col min="2" max="2" width="28" style="4" customWidth="1"/>
    <col min="3" max="16384" width="9.109375" style="4"/>
  </cols>
  <sheetData>
    <row r="1" spans="1:4">
      <c r="B1" s="17"/>
    </row>
    <row r="2" spans="1:4" ht="15.75" customHeight="1">
      <c r="B2" s="26" t="s">
        <v>61</v>
      </c>
    </row>
    <row r="3" spans="1:4" ht="36" customHeight="1">
      <c r="B3" s="7" t="s">
        <v>20</v>
      </c>
    </row>
    <row r="4" spans="1:4">
      <c r="B4" s="8"/>
      <c r="C4" s="28"/>
      <c r="D4" s="27"/>
    </row>
    <row r="5" spans="1:4">
      <c r="B5" s="15"/>
    </row>
    <row r="6" spans="1:4" ht="13.5" customHeight="1"/>
    <row r="7" spans="1:4" ht="54" customHeight="1">
      <c r="A7" s="274" t="s">
        <v>148</v>
      </c>
      <c r="B7" s="274"/>
    </row>
    <row r="8" spans="1:4">
      <c r="A8" s="289"/>
      <c r="B8" s="289"/>
    </row>
    <row r="9" spans="1:4" ht="29.25" customHeight="1" thickBot="1">
      <c r="A9" s="17"/>
      <c r="B9" s="20" t="s">
        <v>40</v>
      </c>
    </row>
    <row r="10" spans="1:4" ht="56.25" customHeight="1" thickBot="1">
      <c r="A10" s="29" t="s">
        <v>96</v>
      </c>
      <c r="B10" s="30" t="s">
        <v>97</v>
      </c>
    </row>
    <row r="11" spans="1:4" ht="33" customHeight="1">
      <c r="A11" s="31" t="s">
        <v>98</v>
      </c>
      <c r="B11" s="110">
        <v>415.4</v>
      </c>
    </row>
    <row r="12" spans="1:4" ht="33" customHeight="1">
      <c r="A12" s="32" t="s">
        <v>99</v>
      </c>
      <c r="B12" s="110">
        <v>3543.7</v>
      </c>
    </row>
    <row r="13" spans="1:4" ht="33" customHeight="1">
      <c r="A13" s="32" t="s">
        <v>100</v>
      </c>
      <c r="B13" s="110">
        <v>758.3</v>
      </c>
    </row>
    <row r="14" spans="1:4" ht="33" customHeight="1">
      <c r="A14" s="32" t="s">
        <v>101</v>
      </c>
      <c r="B14" s="110">
        <v>401.6</v>
      </c>
    </row>
    <row r="15" spans="1:4" ht="33" customHeight="1">
      <c r="A15" s="32" t="s">
        <v>102</v>
      </c>
      <c r="B15" s="110">
        <v>716.2</v>
      </c>
    </row>
    <row r="16" spans="1:4" ht="33" customHeight="1">
      <c r="A16" s="32" t="s">
        <v>21</v>
      </c>
      <c r="B16" s="110">
        <v>775.5</v>
      </c>
    </row>
    <row r="17" spans="1:2" ht="33" customHeight="1">
      <c r="A17" s="32" t="s">
        <v>22</v>
      </c>
      <c r="B17" s="110">
        <v>801.8</v>
      </c>
    </row>
    <row r="18" spans="1:2" ht="33" customHeight="1">
      <c r="A18" s="32" t="s">
        <v>23</v>
      </c>
      <c r="B18" s="110">
        <v>5157.6000000000004</v>
      </c>
    </row>
    <row r="19" spans="1:2" ht="33" customHeight="1">
      <c r="A19" s="32" t="s">
        <v>24</v>
      </c>
      <c r="B19" s="110">
        <v>632</v>
      </c>
    </row>
    <row r="20" spans="1:2" ht="33" customHeight="1">
      <c r="A20" s="32" t="s">
        <v>25</v>
      </c>
      <c r="B20" s="110">
        <v>874.2</v>
      </c>
    </row>
    <row r="21" spans="1:2" ht="33" customHeight="1">
      <c r="A21" s="32" t="s">
        <v>26</v>
      </c>
      <c r="B21" s="110">
        <v>413.3</v>
      </c>
    </row>
    <row r="22" spans="1:2" ht="33" customHeight="1">
      <c r="A22" s="32" t="s">
        <v>27</v>
      </c>
      <c r="B22" s="110">
        <v>715.5</v>
      </c>
    </row>
    <row r="23" spans="1:2" ht="33" customHeight="1">
      <c r="A23" s="32" t="s">
        <v>28</v>
      </c>
      <c r="B23" s="110">
        <v>1611.8</v>
      </c>
    </row>
    <row r="24" spans="1:2" ht="33" customHeight="1">
      <c r="A24" s="32" t="s">
        <v>29</v>
      </c>
      <c r="B24" s="110">
        <v>1396.5</v>
      </c>
    </row>
    <row r="25" spans="1:2" s="34" customFormat="1" ht="33" customHeight="1" thickBot="1">
      <c r="A25" s="33" t="s">
        <v>30</v>
      </c>
      <c r="B25" s="61">
        <f>SUM(B11:B24)</f>
        <v>18213.400000000001</v>
      </c>
    </row>
    <row r="26" spans="1:2" ht="30.75" customHeight="1"/>
    <row r="27" spans="1:2">
      <c r="A27" s="5" t="s">
        <v>93</v>
      </c>
    </row>
    <row r="28" spans="1:2">
      <c r="A28" s="17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6" customWidth="1"/>
    <col min="2" max="2" width="73.44140625" style="6" customWidth="1"/>
    <col min="3" max="3" width="15.44140625" style="6" customWidth="1"/>
    <col min="4" max="4" width="70.33203125" style="6" customWidth="1"/>
    <col min="5" max="5" width="16.6640625" style="67" hidden="1" customWidth="1"/>
    <col min="6" max="8" width="0" style="6" hidden="1" customWidth="1"/>
    <col min="9" max="16384" width="10.44140625" style="6"/>
  </cols>
  <sheetData>
    <row r="1" spans="1:7">
      <c r="D1" s="6" t="s">
        <v>11</v>
      </c>
    </row>
    <row r="2" spans="1:7" ht="24.75" customHeight="1">
      <c r="D2" s="54" t="s">
        <v>20</v>
      </c>
      <c r="E2" s="112"/>
    </row>
    <row r="3" spans="1:7" ht="26.25" customHeight="1">
      <c r="D3" s="99" t="s">
        <v>124</v>
      </c>
      <c r="E3" s="113"/>
      <c r="F3" s="97"/>
      <c r="G3" s="97"/>
    </row>
    <row r="4" spans="1:7" ht="26.25" customHeight="1">
      <c r="D4" s="97"/>
      <c r="E4" s="114"/>
      <c r="F4" s="97"/>
      <c r="G4" s="97"/>
    </row>
    <row r="5" spans="1:7" ht="16.5" customHeight="1">
      <c r="D5" s="54"/>
      <c r="E5" s="112"/>
    </row>
    <row r="6" spans="1:7" ht="17.25" customHeight="1">
      <c r="A6" s="268" t="s">
        <v>126</v>
      </c>
      <c r="B6" s="269"/>
      <c r="C6" s="269"/>
      <c r="D6" s="269"/>
      <c r="E6" s="115"/>
    </row>
    <row r="7" spans="1:7">
      <c r="A7" s="37"/>
      <c r="B7" s="85"/>
      <c r="C7" s="85"/>
      <c r="D7" s="86"/>
      <c r="E7" s="116"/>
    </row>
    <row r="8" spans="1:7" ht="15.75" customHeight="1">
      <c r="A8" s="270" t="s">
        <v>70</v>
      </c>
      <c r="B8" s="271" t="s">
        <v>55</v>
      </c>
      <c r="C8" s="272" t="s">
        <v>127</v>
      </c>
      <c r="D8" s="272" t="s">
        <v>56</v>
      </c>
      <c r="E8" s="117"/>
    </row>
    <row r="9" spans="1:7" ht="54" customHeight="1">
      <c r="A9" s="270"/>
      <c r="B9" s="272"/>
      <c r="C9" s="272"/>
      <c r="D9" s="271"/>
      <c r="E9" s="118"/>
      <c r="F9" s="6">
        <v>2015</v>
      </c>
      <c r="G9" s="6">
        <v>2016</v>
      </c>
    </row>
    <row r="10" spans="1:7" ht="57.75" customHeight="1">
      <c r="A10" s="87">
        <v>1</v>
      </c>
      <c r="B10" s="3" t="s">
        <v>66</v>
      </c>
      <c r="C10" s="88">
        <v>250</v>
      </c>
      <c r="D10" s="100" t="s">
        <v>19</v>
      </c>
      <c r="E10" s="123" t="s">
        <v>156</v>
      </c>
    </row>
    <row r="11" spans="1:7" ht="60" customHeight="1">
      <c r="A11" s="87">
        <v>2</v>
      </c>
      <c r="B11" s="100" t="s">
        <v>140</v>
      </c>
      <c r="C11" s="88">
        <v>10</v>
      </c>
      <c r="D11" s="100" t="s">
        <v>19</v>
      </c>
      <c r="E11" s="123" t="s">
        <v>157</v>
      </c>
      <c r="F11" s="6">
        <v>10</v>
      </c>
      <c r="G11" s="6">
        <v>10</v>
      </c>
    </row>
    <row r="12" spans="1:7" ht="39.75" customHeight="1">
      <c r="A12" s="87">
        <v>3</v>
      </c>
      <c r="B12" s="3" t="s">
        <v>141</v>
      </c>
      <c r="C12" s="88">
        <v>80</v>
      </c>
      <c r="D12" s="3" t="s">
        <v>49</v>
      </c>
      <c r="E12" s="124" t="s">
        <v>158</v>
      </c>
      <c r="F12" s="6">
        <v>80</v>
      </c>
      <c r="G12" s="6">
        <v>80</v>
      </c>
    </row>
    <row r="13" spans="1:7" ht="57.75" customHeight="1">
      <c r="A13" s="87">
        <v>4</v>
      </c>
      <c r="B13" s="101" t="s">
        <v>136</v>
      </c>
      <c r="C13" s="88">
        <v>95</v>
      </c>
      <c r="D13" s="3" t="s">
        <v>49</v>
      </c>
      <c r="E13" s="124" t="s">
        <v>159</v>
      </c>
      <c r="F13" s="6">
        <v>0</v>
      </c>
      <c r="G13" s="6">
        <v>0</v>
      </c>
    </row>
    <row r="14" spans="1:7" ht="57.75" customHeight="1">
      <c r="A14" s="87">
        <v>5</v>
      </c>
      <c r="B14" s="3" t="s">
        <v>154</v>
      </c>
      <c r="C14" s="88">
        <v>1316.1</v>
      </c>
      <c r="D14" s="3" t="s">
        <v>17</v>
      </c>
      <c r="E14" s="119" t="s">
        <v>172</v>
      </c>
    </row>
    <row r="15" spans="1:7" ht="75.75" customHeight="1">
      <c r="A15" s="87">
        <v>6</v>
      </c>
      <c r="B15" s="3" t="s">
        <v>0</v>
      </c>
      <c r="C15" s="88">
        <v>2483</v>
      </c>
      <c r="D15" s="3" t="s">
        <v>17</v>
      </c>
      <c r="E15" s="119" t="s">
        <v>173</v>
      </c>
      <c r="F15" s="6">
        <v>1983</v>
      </c>
      <c r="G15" s="6">
        <v>0</v>
      </c>
    </row>
    <row r="16" spans="1:7" ht="55.5" customHeight="1">
      <c r="A16" s="87">
        <v>7</v>
      </c>
      <c r="B16" s="11" t="s">
        <v>130</v>
      </c>
      <c r="C16" s="88">
        <v>1680.4</v>
      </c>
      <c r="D16" s="3" t="s">
        <v>17</v>
      </c>
      <c r="E16" s="119" t="s">
        <v>168</v>
      </c>
      <c r="F16" s="6">
        <v>1130</v>
      </c>
      <c r="G16" s="6">
        <v>1190</v>
      </c>
    </row>
    <row r="17" spans="1:7" ht="92.25" customHeight="1">
      <c r="A17" s="87">
        <v>8</v>
      </c>
      <c r="B17" s="11" t="s">
        <v>142</v>
      </c>
      <c r="C17" s="88">
        <v>305.5</v>
      </c>
      <c r="D17" s="3" t="s">
        <v>17</v>
      </c>
      <c r="E17" s="119" t="s">
        <v>174</v>
      </c>
      <c r="F17" s="6">
        <v>305.5</v>
      </c>
      <c r="G17" s="6">
        <v>305.5</v>
      </c>
    </row>
    <row r="18" spans="1:7" s="109" customFormat="1" ht="66.75" hidden="1" customHeight="1">
      <c r="A18" s="106">
        <v>9</v>
      </c>
      <c r="B18" s="107" t="s">
        <v>128</v>
      </c>
      <c r="C18" s="108"/>
      <c r="D18" s="107" t="s">
        <v>17</v>
      </c>
      <c r="E18" s="120"/>
      <c r="F18" s="109">
        <v>960</v>
      </c>
      <c r="G18" s="109">
        <v>920</v>
      </c>
    </row>
    <row r="19" spans="1:7" ht="89.25" customHeight="1">
      <c r="A19" s="87">
        <v>9</v>
      </c>
      <c r="B19" s="100" t="s">
        <v>129</v>
      </c>
      <c r="C19" s="88">
        <v>1002</v>
      </c>
      <c r="D19" s="3" t="s">
        <v>17</v>
      </c>
      <c r="E19" s="119" t="s">
        <v>171</v>
      </c>
      <c r="F19" s="6">
        <v>1267</v>
      </c>
      <c r="G19" s="6">
        <v>1569</v>
      </c>
    </row>
    <row r="20" spans="1:7" ht="70.5" customHeight="1">
      <c r="A20" s="87">
        <v>10</v>
      </c>
      <c r="B20" s="100" t="s">
        <v>138</v>
      </c>
      <c r="C20" s="88">
        <v>377</v>
      </c>
      <c r="D20" s="3" t="s">
        <v>17</v>
      </c>
      <c r="E20" s="119" t="s">
        <v>170</v>
      </c>
      <c r="F20" s="6">
        <v>397</v>
      </c>
      <c r="G20" s="6">
        <v>427</v>
      </c>
    </row>
    <row r="21" spans="1:7" ht="70.5" customHeight="1">
      <c r="A21" s="87">
        <v>11</v>
      </c>
      <c r="B21" s="100" t="s">
        <v>139</v>
      </c>
      <c r="C21" s="88">
        <v>1492.6</v>
      </c>
      <c r="D21" s="3" t="s">
        <v>17</v>
      </c>
      <c r="E21" s="119" t="s">
        <v>169</v>
      </c>
      <c r="F21" s="6">
        <v>1888.6</v>
      </c>
      <c r="G21" s="6">
        <v>2284.1999999999998</v>
      </c>
    </row>
    <row r="22" spans="1:7" ht="59.25" customHeight="1">
      <c r="A22" s="87">
        <v>12</v>
      </c>
      <c r="B22" s="100" t="s">
        <v>1</v>
      </c>
      <c r="C22" s="88">
        <v>200</v>
      </c>
      <c r="D22" s="3" t="s">
        <v>13</v>
      </c>
      <c r="E22" s="124" t="s">
        <v>15</v>
      </c>
      <c r="F22" s="6">
        <v>202</v>
      </c>
      <c r="G22" s="6">
        <v>202.5</v>
      </c>
    </row>
    <row r="23" spans="1:7" ht="78" customHeight="1">
      <c r="A23" s="87">
        <v>13</v>
      </c>
      <c r="B23" s="3" t="s">
        <v>137</v>
      </c>
      <c r="C23" s="88">
        <v>3032.4</v>
      </c>
      <c r="D23" s="3" t="s">
        <v>13</v>
      </c>
      <c r="E23" s="124" t="s">
        <v>160</v>
      </c>
      <c r="F23" s="6">
        <v>2128.1999999999998</v>
      </c>
      <c r="G23" s="6">
        <v>2010.5</v>
      </c>
    </row>
    <row r="24" spans="1:7" ht="87.75" customHeight="1">
      <c r="A24" s="102">
        <v>14</v>
      </c>
      <c r="B24" s="11" t="s">
        <v>143</v>
      </c>
      <c r="C24" s="88">
        <v>113</v>
      </c>
      <c r="D24" s="3" t="s">
        <v>13</v>
      </c>
      <c r="E24" s="124" t="s">
        <v>161</v>
      </c>
      <c r="F24" s="6">
        <v>123</v>
      </c>
      <c r="G24" s="6">
        <v>93</v>
      </c>
    </row>
    <row r="25" spans="1:7" ht="64.5" customHeight="1">
      <c r="A25" s="102">
        <v>15</v>
      </c>
      <c r="B25" s="100" t="s">
        <v>132</v>
      </c>
      <c r="C25" s="88">
        <v>389</v>
      </c>
      <c r="D25" s="3" t="s">
        <v>13</v>
      </c>
      <c r="E25" s="119" t="s">
        <v>167</v>
      </c>
      <c r="F25" s="6">
        <v>389</v>
      </c>
      <c r="G25" s="6">
        <v>0</v>
      </c>
    </row>
    <row r="26" spans="1:7" ht="56.25" customHeight="1">
      <c r="A26" s="87">
        <v>16</v>
      </c>
      <c r="B26" s="11" t="s">
        <v>58</v>
      </c>
      <c r="C26" s="88">
        <v>533</v>
      </c>
      <c r="D26" s="3" t="s">
        <v>13</v>
      </c>
      <c r="E26" s="124" t="s">
        <v>162</v>
      </c>
      <c r="F26" s="6">
        <v>4901.3999999999996</v>
      </c>
      <c r="G26" s="6">
        <v>0</v>
      </c>
    </row>
    <row r="27" spans="1:7" ht="59.25" customHeight="1">
      <c r="A27" s="87">
        <v>17</v>
      </c>
      <c r="B27" s="11" t="s">
        <v>123</v>
      </c>
      <c r="C27" s="88">
        <v>540</v>
      </c>
      <c r="D27" s="3" t="s">
        <v>13</v>
      </c>
      <c r="E27" s="124" t="s">
        <v>163</v>
      </c>
      <c r="F27" s="6">
        <v>540</v>
      </c>
      <c r="G27" s="6">
        <v>540</v>
      </c>
    </row>
    <row r="28" spans="1:7" ht="85.5" customHeight="1">
      <c r="A28" s="103">
        <v>18</v>
      </c>
      <c r="B28" s="104" t="s">
        <v>133</v>
      </c>
      <c r="C28" s="105">
        <v>30</v>
      </c>
      <c r="D28" s="3" t="s">
        <v>134</v>
      </c>
      <c r="E28" s="124" t="s">
        <v>164</v>
      </c>
      <c r="F28" s="6">
        <v>40</v>
      </c>
      <c r="G28" s="6">
        <v>0</v>
      </c>
    </row>
    <row r="29" spans="1:7" ht="59.25" customHeight="1">
      <c r="A29" s="103">
        <v>19</v>
      </c>
      <c r="B29" s="11" t="s">
        <v>33</v>
      </c>
      <c r="C29" s="105">
        <v>506</v>
      </c>
      <c r="D29" s="104" t="s">
        <v>39</v>
      </c>
      <c r="E29" s="124" t="s">
        <v>165</v>
      </c>
      <c r="F29" s="6">
        <v>0</v>
      </c>
      <c r="G29" s="6">
        <v>0</v>
      </c>
    </row>
    <row r="30" spans="1:7" ht="56.25" hidden="1" customHeight="1">
      <c r="A30" s="103">
        <v>21</v>
      </c>
      <c r="B30" s="70" t="s">
        <v>48</v>
      </c>
      <c r="C30" s="105">
        <v>0</v>
      </c>
      <c r="D30" s="23" t="s">
        <v>14</v>
      </c>
      <c r="E30" s="125" t="s">
        <v>175</v>
      </c>
    </row>
    <row r="31" spans="1:7" ht="57.75" hidden="1" customHeight="1">
      <c r="A31" s="87">
        <v>22</v>
      </c>
      <c r="B31" s="11" t="s">
        <v>135</v>
      </c>
      <c r="C31" s="88">
        <v>0</v>
      </c>
      <c r="D31" s="3" t="s">
        <v>49</v>
      </c>
      <c r="E31" s="124" t="s">
        <v>94</v>
      </c>
      <c r="F31" s="6">
        <v>0</v>
      </c>
      <c r="G31" s="6">
        <v>0</v>
      </c>
    </row>
    <row r="32" spans="1:7" ht="60" customHeight="1">
      <c r="A32" s="87">
        <v>20</v>
      </c>
      <c r="B32" s="11" t="s">
        <v>144</v>
      </c>
      <c r="C32" s="88">
        <v>2498.5</v>
      </c>
      <c r="D32" s="23" t="s">
        <v>14</v>
      </c>
      <c r="E32" s="125" t="s">
        <v>153</v>
      </c>
      <c r="F32" s="6">
        <v>0</v>
      </c>
      <c r="G32" s="6">
        <v>0</v>
      </c>
    </row>
    <row r="33" spans="1:7" ht="61.5" customHeight="1">
      <c r="A33" s="87">
        <v>21</v>
      </c>
      <c r="B33" s="11" t="s">
        <v>145</v>
      </c>
      <c r="C33" s="88">
        <v>481</v>
      </c>
      <c r="D33" s="23" t="s">
        <v>131</v>
      </c>
      <c r="E33" s="126" t="s">
        <v>65</v>
      </c>
      <c r="F33" s="6">
        <v>500</v>
      </c>
      <c r="G33" s="6">
        <v>519</v>
      </c>
    </row>
    <row r="34" spans="1:7" s="37" customFormat="1">
      <c r="A34" s="87"/>
      <c r="B34" s="3" t="s">
        <v>57</v>
      </c>
      <c r="C34" s="88">
        <f>SUM(C10:C33)</f>
        <v>17414.5</v>
      </c>
      <c r="D34" s="98"/>
      <c r="E34" s="121"/>
    </row>
    <row r="35" spans="1:7" s="89" customFormat="1">
      <c r="B35" s="37" t="s">
        <v>18</v>
      </c>
      <c r="C35" s="90"/>
      <c r="E35" s="122"/>
    </row>
    <row r="36" spans="1:7" s="89" customFormat="1">
      <c r="B36" s="37"/>
      <c r="C36" s="90"/>
      <c r="E36" s="122"/>
    </row>
    <row r="37" spans="1:7" s="91" customFormat="1">
      <c r="A37" s="89"/>
      <c r="B37" s="37"/>
      <c r="C37" s="90"/>
      <c r="D37" s="89"/>
      <c r="E37" s="122"/>
    </row>
    <row r="38" spans="1:7" s="91" customFormat="1">
      <c r="A38" s="89"/>
      <c r="B38" s="37"/>
      <c r="C38" s="90"/>
      <c r="D38" s="89"/>
      <c r="E38" s="122"/>
    </row>
    <row r="39" spans="1:7" s="91" customFormat="1">
      <c r="A39" s="89"/>
      <c r="B39" s="37"/>
      <c r="C39" s="90"/>
      <c r="D39" s="89"/>
      <c r="E39" s="122"/>
    </row>
    <row r="40" spans="1:7" s="91" customFormat="1">
      <c r="A40" s="89"/>
      <c r="B40" s="37"/>
      <c r="C40" s="90"/>
      <c r="D40" s="89"/>
      <c r="E40" s="122"/>
    </row>
    <row r="41" spans="1:7" s="91" customFormat="1">
      <c r="A41" s="89"/>
      <c r="B41" s="37"/>
      <c r="C41" s="90"/>
      <c r="D41" s="89"/>
      <c r="E41" s="122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G6" sqref="G6"/>
    </sheetView>
  </sheetViews>
  <sheetFormatPr defaultColWidth="9.109375" defaultRowHeight="18"/>
  <cols>
    <col min="1" max="1" width="5" style="12" customWidth="1"/>
    <col min="2" max="2" width="40.5546875" style="12" customWidth="1"/>
    <col min="3" max="3" width="49.6640625" style="12" customWidth="1"/>
    <col min="4" max="4" width="12.44140625" style="12" customWidth="1"/>
    <col min="5" max="5" width="11.5546875" style="12" customWidth="1"/>
    <col min="6" max="16384" width="9.109375" style="12"/>
  </cols>
  <sheetData>
    <row r="1" spans="1:6">
      <c r="C1" s="267" t="s">
        <v>64</v>
      </c>
      <c r="D1" s="267"/>
    </row>
    <row r="2" spans="1:6" ht="16.5" customHeight="1">
      <c r="C2" s="267" t="s">
        <v>473</v>
      </c>
      <c r="D2" s="267"/>
    </row>
    <row r="3" spans="1:6">
      <c r="C3" s="265" t="s">
        <v>476</v>
      </c>
    </row>
    <row r="5" spans="1:6" ht="48" customHeight="1">
      <c r="B5" s="274" t="s">
        <v>472</v>
      </c>
      <c r="C5" s="274"/>
    </row>
    <row r="6" spans="1:6" ht="24.75" customHeight="1">
      <c r="C6" s="273" t="s">
        <v>105</v>
      </c>
      <c r="D6" s="273"/>
    </row>
    <row r="7" spans="1:6" ht="54">
      <c r="A7" s="14" t="s">
        <v>70</v>
      </c>
      <c r="B7" s="14" t="s">
        <v>103</v>
      </c>
      <c r="C7" s="14" t="s">
        <v>104</v>
      </c>
      <c r="D7" s="14" t="s">
        <v>97</v>
      </c>
    </row>
    <row r="8" spans="1:6" ht="156.75" hidden="1" customHeight="1">
      <c r="A8" s="16" t="s">
        <v>72</v>
      </c>
      <c r="B8" s="68" t="s">
        <v>60</v>
      </c>
      <c r="C8" s="68" t="s">
        <v>59</v>
      </c>
      <c r="D8" s="60"/>
    </row>
    <row r="9" spans="1:6" ht="253.95" customHeight="1">
      <c r="A9" s="16" t="s">
        <v>72</v>
      </c>
      <c r="B9" s="23" t="s">
        <v>474</v>
      </c>
      <c r="C9" s="69" t="s">
        <v>475</v>
      </c>
      <c r="D9" s="60">
        <v>168</v>
      </c>
    </row>
    <row r="10" spans="1:6">
      <c r="A10" s="14"/>
      <c r="B10" s="14" t="s">
        <v>92</v>
      </c>
      <c r="C10" s="14"/>
      <c r="D10" s="92">
        <v>168</v>
      </c>
      <c r="F10" s="12" t="e">
        <f>+#REF!</f>
        <v>#REF!</v>
      </c>
    </row>
    <row r="12" spans="1:6">
      <c r="B12" s="12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60"/>
  <sheetViews>
    <sheetView tabSelected="1" zoomScale="80" zoomScaleNormal="80" workbookViewId="0">
      <pane ySplit="12" topLeftCell="A13" activePane="bottomLeft" state="frozenSplit"/>
      <selection activeCell="O99" sqref="O99"/>
      <selection pane="bottomLeft" activeCell="A152" sqref="A152"/>
    </sheetView>
  </sheetViews>
  <sheetFormatPr defaultColWidth="9.109375" defaultRowHeight="18"/>
  <cols>
    <col min="1" max="1" width="69.6640625" style="67" customWidth="1"/>
    <col min="2" max="2" width="16.44140625" style="142" customWidth="1"/>
    <col min="3" max="5" width="8.109375" style="67" customWidth="1"/>
    <col min="6" max="6" width="15.6640625" style="141" customWidth="1"/>
    <col min="7" max="7" width="9.109375" style="67"/>
    <col min="8" max="8" width="23" style="140" hidden="1" customWidth="1"/>
    <col min="9" max="10" width="9.109375" style="67"/>
    <col min="11" max="13" width="0" style="67" hidden="1" customWidth="1"/>
    <col min="14" max="16384" width="9.109375" style="67"/>
  </cols>
  <sheetData>
    <row r="1" spans="1:19">
      <c r="A1" s="290"/>
      <c r="B1" s="291" t="s">
        <v>481</v>
      </c>
      <c r="C1" s="291"/>
      <c r="D1" s="292"/>
      <c r="E1" s="292"/>
      <c r="F1" s="293"/>
    </row>
    <row r="2" spans="1:19" ht="18" customHeight="1">
      <c r="A2" s="290"/>
      <c r="B2" s="294" t="s">
        <v>497</v>
      </c>
      <c r="C2" s="294"/>
      <c r="D2" s="294"/>
      <c r="E2" s="294"/>
      <c r="F2" s="294"/>
    </row>
    <row r="3" spans="1:19" ht="18" customHeight="1">
      <c r="A3" s="290"/>
      <c r="B3" s="295" t="s">
        <v>477</v>
      </c>
      <c r="C3" s="295"/>
      <c r="D3" s="295"/>
      <c r="E3" s="295"/>
      <c r="F3" s="296"/>
    </row>
    <row r="4" spans="1:19" ht="3" customHeight="1">
      <c r="A4" s="290"/>
      <c r="B4" s="291"/>
      <c r="C4" s="291"/>
      <c r="D4" s="292"/>
      <c r="E4" s="292"/>
      <c r="F4" s="293"/>
    </row>
    <row r="5" spans="1:19" hidden="1">
      <c r="A5" s="290"/>
      <c r="B5" s="297"/>
      <c r="C5" s="290"/>
      <c r="D5" s="290"/>
      <c r="E5" s="290"/>
      <c r="F5" s="293"/>
    </row>
    <row r="6" spans="1:19" ht="55.5" customHeight="1">
      <c r="A6" s="298" t="s">
        <v>498</v>
      </c>
      <c r="B6" s="298"/>
      <c r="C6" s="298"/>
      <c r="D6" s="298"/>
      <c r="E6" s="298"/>
      <c r="F6" s="298"/>
    </row>
    <row r="7" spans="1:19" ht="24" customHeight="1">
      <c r="A7" s="6"/>
      <c r="B7" s="139"/>
      <c r="C7" s="6"/>
      <c r="D7" s="6"/>
      <c r="E7" s="6"/>
      <c r="F7" s="6" t="s">
        <v>105</v>
      </c>
    </row>
    <row r="8" spans="1:19" ht="18.75" hidden="1" customHeight="1">
      <c r="A8" s="138" t="s">
        <v>40</v>
      </c>
      <c r="B8" s="139"/>
      <c r="C8" s="6"/>
      <c r="D8" s="6"/>
      <c r="E8" s="6"/>
    </row>
    <row r="9" spans="1:19" ht="18.75" hidden="1" customHeight="1">
      <c r="A9" s="6"/>
      <c r="B9" s="139"/>
      <c r="C9" s="6"/>
      <c r="D9" s="6"/>
      <c r="E9" s="6"/>
    </row>
    <row r="10" spans="1:19" ht="18.75" hidden="1" customHeight="1">
      <c r="A10" s="6"/>
      <c r="B10" s="139"/>
      <c r="C10" s="6"/>
      <c r="D10" s="6"/>
      <c r="E10" s="6"/>
    </row>
    <row r="11" spans="1:19" ht="18.75" hidden="1" customHeight="1">
      <c r="A11" s="254"/>
      <c r="B11" s="139"/>
      <c r="C11" s="6"/>
      <c r="D11" s="6"/>
      <c r="E11" s="6"/>
    </row>
    <row r="12" spans="1:19" ht="73.95" customHeight="1">
      <c r="A12" s="299" t="s">
        <v>41</v>
      </c>
      <c r="B12" s="299" t="s">
        <v>467</v>
      </c>
      <c r="C12" s="299" t="s">
        <v>466</v>
      </c>
      <c r="D12" s="300" t="s">
        <v>42</v>
      </c>
      <c r="E12" s="300" t="s">
        <v>43</v>
      </c>
      <c r="F12" s="136" t="s">
        <v>44</v>
      </c>
    </row>
    <row r="13" spans="1:19" s="143" customFormat="1">
      <c r="A13" s="301" t="s">
        <v>465</v>
      </c>
      <c r="B13" s="253"/>
      <c r="C13" s="253"/>
      <c r="D13" s="252"/>
      <c r="E13" s="252"/>
      <c r="F13" s="251">
        <f>F58+F59+F60+F61+F62+F112+F113+F114+F117+F120+F121+F126+F127+F152+F171+F173+F177</f>
        <v>19870.499999999996</v>
      </c>
      <c r="H13" s="197"/>
      <c r="S13" s="67"/>
    </row>
    <row r="14" spans="1:19" s="143" customFormat="1" ht="75" hidden="1" customHeight="1">
      <c r="A14" s="255" t="s">
        <v>468</v>
      </c>
      <c r="B14" s="222" t="s">
        <v>464</v>
      </c>
      <c r="C14" s="180"/>
      <c r="D14" s="179"/>
      <c r="E14" s="179"/>
      <c r="F14" s="199">
        <f>F15+F17+F19</f>
        <v>0</v>
      </c>
      <c r="G14" s="198"/>
      <c r="H14" s="197"/>
    </row>
    <row r="15" spans="1:19" s="143" customFormat="1" ht="64.5" hidden="1" customHeight="1">
      <c r="A15" s="132" t="s">
        <v>463</v>
      </c>
      <c r="B15" s="162" t="s">
        <v>462</v>
      </c>
      <c r="C15" s="253"/>
      <c r="D15" s="252"/>
      <c r="E15" s="252"/>
      <c r="F15" s="251">
        <f>F16</f>
        <v>0</v>
      </c>
      <c r="G15" s="198"/>
      <c r="H15" s="197"/>
    </row>
    <row r="16" spans="1:19" ht="96.75" hidden="1" customHeight="1">
      <c r="A16" s="132" t="s">
        <v>461</v>
      </c>
      <c r="B16" s="162" t="s">
        <v>460</v>
      </c>
      <c r="C16" s="136">
        <v>600</v>
      </c>
      <c r="D16" s="173" t="s">
        <v>87</v>
      </c>
      <c r="E16" s="173" t="s">
        <v>51</v>
      </c>
      <c r="F16" s="150"/>
      <c r="G16" s="165"/>
      <c r="S16" s="143"/>
    </row>
    <row r="17" spans="1:19" ht="69.75" hidden="1" customHeight="1">
      <c r="A17" s="132" t="s">
        <v>459</v>
      </c>
      <c r="B17" s="162" t="s">
        <v>458</v>
      </c>
      <c r="C17" s="136"/>
      <c r="D17" s="173"/>
      <c r="E17" s="173"/>
      <c r="F17" s="150">
        <f>F18</f>
        <v>0</v>
      </c>
      <c r="G17" s="165"/>
      <c r="S17" s="143"/>
    </row>
    <row r="18" spans="1:19" ht="95.25" hidden="1" customHeight="1">
      <c r="A18" s="132" t="s">
        <v>457</v>
      </c>
      <c r="B18" s="162" t="s">
        <v>456</v>
      </c>
      <c r="C18" s="136">
        <v>600</v>
      </c>
      <c r="D18" s="173" t="s">
        <v>87</v>
      </c>
      <c r="E18" s="173" t="s">
        <v>114</v>
      </c>
      <c r="F18" s="150"/>
      <c r="G18" s="165"/>
    </row>
    <row r="19" spans="1:19" ht="67.5" hidden="1" customHeight="1">
      <c r="A19" s="132" t="s">
        <v>455</v>
      </c>
      <c r="B19" s="162" t="s">
        <v>454</v>
      </c>
      <c r="C19" s="136"/>
      <c r="D19" s="173"/>
      <c r="E19" s="173"/>
      <c r="F19" s="150">
        <f>F20</f>
        <v>0</v>
      </c>
      <c r="G19" s="165"/>
    </row>
    <row r="20" spans="1:19" ht="105.75" hidden="1" customHeight="1">
      <c r="A20" s="132" t="s">
        <v>453</v>
      </c>
      <c r="B20" s="162" t="s">
        <v>452</v>
      </c>
      <c r="C20" s="136">
        <v>600</v>
      </c>
      <c r="D20" s="173" t="s">
        <v>87</v>
      </c>
      <c r="E20" s="173" t="s">
        <v>114</v>
      </c>
      <c r="F20" s="150"/>
      <c r="G20" s="165"/>
    </row>
    <row r="21" spans="1:19" ht="40.5" hidden="1" customHeight="1">
      <c r="A21" s="172" t="s">
        <v>451</v>
      </c>
      <c r="B21" s="157" t="s">
        <v>450</v>
      </c>
      <c r="C21" s="192"/>
      <c r="D21" s="191"/>
      <c r="E21" s="191"/>
      <c r="F21" s="150">
        <f>F22+F23+F24+F25+F26+F27+F28+F29+F30+F31+F32</f>
        <v>0</v>
      </c>
      <c r="G21" s="165"/>
    </row>
    <row r="22" spans="1:19" ht="127.5" hidden="1" customHeight="1">
      <c r="A22" s="132" t="s">
        <v>449</v>
      </c>
      <c r="B22" s="162" t="s">
        <v>446</v>
      </c>
      <c r="C22" s="136">
        <v>100</v>
      </c>
      <c r="D22" s="173" t="s">
        <v>50</v>
      </c>
      <c r="E22" s="173" t="s">
        <v>51</v>
      </c>
      <c r="F22" s="150"/>
      <c r="G22" s="165"/>
    </row>
    <row r="23" spans="1:19" ht="81" hidden="1" customHeight="1">
      <c r="A23" s="132" t="s">
        <v>448</v>
      </c>
      <c r="B23" s="162" t="s">
        <v>446</v>
      </c>
      <c r="C23" s="136">
        <v>200</v>
      </c>
      <c r="D23" s="173" t="s">
        <v>50</v>
      </c>
      <c r="E23" s="173" t="s">
        <v>51</v>
      </c>
      <c r="F23" s="150"/>
      <c r="G23" s="165"/>
    </row>
    <row r="24" spans="1:19" ht="72" hidden="1" customHeight="1">
      <c r="A24" s="132" t="s">
        <v>447</v>
      </c>
      <c r="B24" s="162" t="s">
        <v>446</v>
      </c>
      <c r="C24" s="136">
        <v>800</v>
      </c>
      <c r="D24" s="173" t="s">
        <v>50</v>
      </c>
      <c r="E24" s="173" t="s">
        <v>51</v>
      </c>
      <c r="F24" s="150"/>
      <c r="G24" s="165"/>
    </row>
    <row r="25" spans="1:19" ht="105" hidden="1" customHeight="1">
      <c r="A25" s="250" t="s">
        <v>445</v>
      </c>
      <c r="B25" s="249" t="s">
        <v>444</v>
      </c>
      <c r="C25" s="136">
        <v>200</v>
      </c>
      <c r="D25" s="173" t="s">
        <v>50</v>
      </c>
      <c r="E25" s="173" t="s">
        <v>51</v>
      </c>
      <c r="F25" s="150">
        <f>[1]расходы!F394</f>
        <v>0</v>
      </c>
      <c r="G25" s="165"/>
    </row>
    <row r="26" spans="1:19" ht="53.25" hidden="1" customHeight="1">
      <c r="A26" s="132" t="s">
        <v>441</v>
      </c>
      <c r="B26" s="162" t="s">
        <v>437</v>
      </c>
      <c r="C26" s="136">
        <v>200</v>
      </c>
      <c r="D26" s="173" t="s">
        <v>87</v>
      </c>
      <c r="E26" s="173" t="s">
        <v>115</v>
      </c>
      <c r="F26" s="150"/>
      <c r="G26" s="165"/>
    </row>
    <row r="27" spans="1:19" ht="48.75" hidden="1" customHeight="1">
      <c r="A27" s="132" t="s">
        <v>443</v>
      </c>
      <c r="B27" s="162" t="s">
        <v>437</v>
      </c>
      <c r="C27" s="136">
        <v>300</v>
      </c>
      <c r="D27" s="173" t="s">
        <v>87</v>
      </c>
      <c r="E27" s="173" t="s">
        <v>115</v>
      </c>
      <c r="F27" s="150"/>
      <c r="G27" s="165"/>
    </row>
    <row r="28" spans="1:19" ht="105.75" hidden="1" customHeight="1">
      <c r="A28" s="132" t="s">
        <v>442</v>
      </c>
      <c r="B28" s="162" t="s">
        <v>437</v>
      </c>
      <c r="C28" s="136">
        <v>100</v>
      </c>
      <c r="D28" s="173" t="s">
        <v>50</v>
      </c>
      <c r="E28" s="173" t="s">
        <v>51</v>
      </c>
      <c r="F28" s="150">
        <f>[1]расходы!F419</f>
        <v>0</v>
      </c>
      <c r="G28" s="165"/>
    </row>
    <row r="29" spans="1:19" ht="58.5" hidden="1" customHeight="1">
      <c r="A29" s="132" t="s">
        <v>441</v>
      </c>
      <c r="B29" s="162" t="s">
        <v>437</v>
      </c>
      <c r="C29" s="136">
        <v>200</v>
      </c>
      <c r="D29" s="173" t="s">
        <v>50</v>
      </c>
      <c r="E29" s="173" t="s">
        <v>51</v>
      </c>
      <c r="F29" s="150"/>
      <c r="G29" s="165"/>
    </row>
    <row r="30" spans="1:19" ht="60" hidden="1" customHeight="1">
      <c r="A30" s="132" t="s">
        <v>440</v>
      </c>
      <c r="B30" s="162" t="s">
        <v>437</v>
      </c>
      <c r="C30" s="136">
        <v>300</v>
      </c>
      <c r="D30" s="173" t="s">
        <v>50</v>
      </c>
      <c r="E30" s="173" t="s">
        <v>51</v>
      </c>
      <c r="F30" s="150"/>
      <c r="G30" s="165"/>
    </row>
    <row r="31" spans="1:19" ht="91.5" hidden="1" customHeight="1">
      <c r="A31" s="132" t="s">
        <v>438</v>
      </c>
      <c r="B31" s="162" t="s">
        <v>439</v>
      </c>
      <c r="C31" s="136">
        <v>600</v>
      </c>
      <c r="D31" s="173" t="s">
        <v>87</v>
      </c>
      <c r="E31" s="173" t="s">
        <v>114</v>
      </c>
      <c r="F31" s="150"/>
      <c r="G31" s="165"/>
    </row>
    <row r="32" spans="1:19" ht="80.25" hidden="1" customHeight="1">
      <c r="A32" s="132" t="s">
        <v>438</v>
      </c>
      <c r="B32" s="162" t="s">
        <v>437</v>
      </c>
      <c r="C32" s="136">
        <v>600</v>
      </c>
      <c r="D32" s="173" t="s">
        <v>87</v>
      </c>
      <c r="E32" s="173" t="s">
        <v>114</v>
      </c>
      <c r="F32" s="150"/>
      <c r="G32" s="165"/>
    </row>
    <row r="33" spans="1:19" ht="54.75" hidden="1" customHeight="1">
      <c r="A33" s="132"/>
      <c r="B33" s="162"/>
      <c r="C33" s="136"/>
      <c r="D33" s="173"/>
      <c r="E33" s="173"/>
      <c r="F33" s="150"/>
    </row>
    <row r="34" spans="1:19" ht="75.75" hidden="1" customHeight="1">
      <c r="A34" s="132"/>
      <c r="B34" s="162"/>
      <c r="C34" s="136"/>
      <c r="D34" s="173"/>
      <c r="E34" s="173"/>
      <c r="F34" s="150"/>
    </row>
    <row r="35" spans="1:19" ht="22.5" hidden="1" customHeight="1">
      <c r="A35" s="248" t="s">
        <v>436</v>
      </c>
      <c r="B35" s="222" t="s">
        <v>435</v>
      </c>
      <c r="C35" s="192"/>
      <c r="D35" s="191"/>
      <c r="E35" s="191"/>
      <c r="F35" s="154">
        <f>F36+F38</f>
        <v>0</v>
      </c>
      <c r="G35" s="165"/>
    </row>
    <row r="36" spans="1:19" ht="51.75" hidden="1" customHeight="1">
      <c r="A36" s="130" t="s">
        <v>434</v>
      </c>
      <c r="B36" s="162" t="s">
        <v>433</v>
      </c>
      <c r="C36" s="136"/>
      <c r="D36" s="173"/>
      <c r="E36" s="173"/>
      <c r="F36" s="150"/>
      <c r="G36" s="165"/>
    </row>
    <row r="37" spans="1:19" ht="84.75" hidden="1" customHeight="1">
      <c r="A37" s="130" t="s">
        <v>432</v>
      </c>
      <c r="B37" s="162" t="s">
        <v>431</v>
      </c>
      <c r="C37" s="136">
        <v>300</v>
      </c>
      <c r="D37" s="173" t="s">
        <v>207</v>
      </c>
      <c r="E37" s="173" t="s">
        <v>117</v>
      </c>
      <c r="F37" s="150"/>
      <c r="G37" s="165"/>
    </row>
    <row r="38" spans="1:19" ht="48.75" hidden="1" customHeight="1">
      <c r="A38" s="130" t="s">
        <v>430</v>
      </c>
      <c r="B38" s="162" t="s">
        <v>429</v>
      </c>
      <c r="C38" s="136"/>
      <c r="D38" s="173"/>
      <c r="E38" s="173"/>
      <c r="F38" s="150">
        <f>F39+F40</f>
        <v>0</v>
      </c>
      <c r="G38" s="165"/>
    </row>
    <row r="39" spans="1:19" ht="99.75" hidden="1" customHeight="1">
      <c r="A39" s="130" t="s">
        <v>428</v>
      </c>
      <c r="B39" s="162" t="s">
        <v>426</v>
      </c>
      <c r="C39" s="136">
        <v>600</v>
      </c>
      <c r="D39" s="173" t="s">
        <v>87</v>
      </c>
      <c r="E39" s="173" t="s">
        <v>114</v>
      </c>
      <c r="F39" s="150"/>
      <c r="G39" s="165"/>
    </row>
    <row r="40" spans="1:19" ht="88.5" hidden="1" customHeight="1">
      <c r="A40" s="130" t="s">
        <v>427</v>
      </c>
      <c r="B40" s="162" t="s">
        <v>426</v>
      </c>
      <c r="C40" s="136">
        <v>200</v>
      </c>
      <c r="D40" s="173" t="s">
        <v>87</v>
      </c>
      <c r="E40" s="173" t="s">
        <v>87</v>
      </c>
      <c r="F40" s="150"/>
      <c r="G40" s="165"/>
    </row>
    <row r="41" spans="1:19" ht="50.25" hidden="1" customHeight="1">
      <c r="A41" s="231" t="s">
        <v>425</v>
      </c>
      <c r="B41" s="222" t="s">
        <v>424</v>
      </c>
      <c r="C41" s="192"/>
      <c r="D41" s="191"/>
      <c r="E41" s="191"/>
      <c r="F41" s="154">
        <f>F42</f>
        <v>0</v>
      </c>
      <c r="G41" s="165"/>
    </row>
    <row r="42" spans="1:19" ht="66.75" hidden="1" customHeight="1">
      <c r="A42" s="70" t="s">
        <v>423</v>
      </c>
      <c r="B42" s="162" t="s">
        <v>422</v>
      </c>
      <c r="C42" s="136">
        <v>200</v>
      </c>
      <c r="D42" s="173" t="s">
        <v>50</v>
      </c>
      <c r="E42" s="173" t="s">
        <v>51</v>
      </c>
      <c r="F42" s="150"/>
      <c r="G42" s="165"/>
    </row>
    <row r="43" spans="1:19" ht="33.75" hidden="1" customHeight="1">
      <c r="A43" s="231" t="s">
        <v>421</v>
      </c>
      <c r="B43" s="222" t="s">
        <v>420</v>
      </c>
      <c r="C43" s="192"/>
      <c r="D43" s="191"/>
      <c r="E43" s="191"/>
      <c r="F43" s="154">
        <f>F44+F45+F46+F47</f>
        <v>0</v>
      </c>
    </row>
    <row r="44" spans="1:19" s="140" customFormat="1" ht="69.75" hidden="1" customHeight="1">
      <c r="A44" s="70" t="s">
        <v>419</v>
      </c>
      <c r="B44" s="162" t="s">
        <v>415</v>
      </c>
      <c r="C44" s="136">
        <v>200</v>
      </c>
      <c r="D44" s="173" t="s">
        <v>204</v>
      </c>
      <c r="E44" s="173" t="s">
        <v>51</v>
      </c>
      <c r="F44" s="150"/>
      <c r="G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</row>
    <row r="45" spans="1:19" s="140" customFormat="1" ht="64.5" hidden="1" customHeight="1">
      <c r="A45" s="70" t="s">
        <v>418</v>
      </c>
      <c r="B45" s="162" t="s">
        <v>415</v>
      </c>
      <c r="C45" s="136">
        <v>300</v>
      </c>
      <c r="D45" s="173" t="s">
        <v>204</v>
      </c>
      <c r="E45" s="173" t="s">
        <v>51</v>
      </c>
      <c r="F45" s="150"/>
      <c r="G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</row>
    <row r="46" spans="1:19" s="140" customFormat="1" ht="64.5" hidden="1" customHeight="1">
      <c r="A46" s="70" t="s">
        <v>417</v>
      </c>
      <c r="B46" s="162" t="s">
        <v>415</v>
      </c>
      <c r="C46" s="136">
        <v>600</v>
      </c>
      <c r="D46" s="173" t="s">
        <v>87</v>
      </c>
      <c r="E46" s="173" t="s">
        <v>114</v>
      </c>
      <c r="F46" s="150"/>
      <c r="G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</row>
    <row r="47" spans="1:19" s="140" customFormat="1" ht="51" hidden="1" customHeight="1">
      <c r="A47" s="70" t="s">
        <v>416</v>
      </c>
      <c r="B47" s="162" t="s">
        <v>415</v>
      </c>
      <c r="C47" s="136">
        <v>800</v>
      </c>
      <c r="D47" s="173" t="s">
        <v>204</v>
      </c>
      <c r="E47" s="173" t="s">
        <v>51</v>
      </c>
      <c r="F47" s="150">
        <f>[1]расходы!F477</f>
        <v>0</v>
      </c>
      <c r="G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</row>
    <row r="48" spans="1:19" s="140" customFormat="1" ht="50.25" hidden="1" customHeight="1">
      <c r="A48" s="231" t="s">
        <v>143</v>
      </c>
      <c r="B48" s="222" t="s">
        <v>414</v>
      </c>
      <c r="C48" s="233"/>
      <c r="D48" s="226"/>
      <c r="E48" s="226"/>
      <c r="F48" s="240">
        <f>F49+F50</f>
        <v>0</v>
      </c>
      <c r="G48" s="165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</row>
    <row r="49" spans="1:19" s="140" customFormat="1" ht="81.75" hidden="1" customHeight="1">
      <c r="A49" s="71" t="s">
        <v>413</v>
      </c>
      <c r="B49" s="162" t="s">
        <v>411</v>
      </c>
      <c r="C49" s="136">
        <v>200</v>
      </c>
      <c r="D49" s="173" t="s">
        <v>87</v>
      </c>
      <c r="E49" s="173" t="s">
        <v>87</v>
      </c>
      <c r="F49" s="235"/>
      <c r="G49" s="165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 s="140" customFormat="1" ht="84.75" hidden="1" customHeight="1">
      <c r="A50" s="71" t="s">
        <v>412</v>
      </c>
      <c r="B50" s="162" t="s">
        <v>411</v>
      </c>
      <c r="C50" s="136">
        <v>600</v>
      </c>
      <c r="D50" s="173" t="s">
        <v>87</v>
      </c>
      <c r="E50" s="173" t="s">
        <v>114</v>
      </c>
      <c r="F50" s="235"/>
      <c r="G50" s="165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</row>
    <row r="51" spans="1:19" s="140" customFormat="1" ht="35.25" hidden="1" customHeight="1">
      <c r="A51" s="241" t="s">
        <v>410</v>
      </c>
      <c r="B51" s="171" t="s">
        <v>409</v>
      </c>
      <c r="C51" s="192"/>
      <c r="D51" s="191"/>
      <c r="E51" s="191"/>
      <c r="F51" s="154">
        <f>F53+F54+F52</f>
        <v>0</v>
      </c>
      <c r="G51" s="24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</row>
    <row r="52" spans="1:19" s="140" customFormat="1" ht="85.5" hidden="1" customHeight="1">
      <c r="A52" s="132" t="s">
        <v>408</v>
      </c>
      <c r="B52" s="162" t="s">
        <v>406</v>
      </c>
      <c r="C52" s="192">
        <v>200</v>
      </c>
      <c r="D52" s="191" t="s">
        <v>51</v>
      </c>
      <c r="E52" s="191" t="s">
        <v>190</v>
      </c>
      <c r="F52" s="154"/>
      <c r="G52" s="165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</row>
    <row r="53" spans="1:19" s="140" customFormat="1" ht="82.5" hidden="1" customHeight="1">
      <c r="A53" s="132" t="s">
        <v>408</v>
      </c>
      <c r="B53" s="162" t="s">
        <v>406</v>
      </c>
      <c r="C53" s="136">
        <v>600</v>
      </c>
      <c r="D53" s="173" t="s">
        <v>87</v>
      </c>
      <c r="E53" s="173" t="s">
        <v>114</v>
      </c>
      <c r="F53" s="150"/>
      <c r="G53" s="165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</row>
    <row r="54" spans="1:19" s="140" customFormat="1" ht="68.25" hidden="1" customHeight="1">
      <c r="A54" s="132" t="s">
        <v>407</v>
      </c>
      <c r="B54" s="162" t="s">
        <v>406</v>
      </c>
      <c r="C54" s="136">
        <v>200</v>
      </c>
      <c r="D54" s="173" t="s">
        <v>50</v>
      </c>
      <c r="E54" s="173" t="s">
        <v>51</v>
      </c>
      <c r="F54" s="246"/>
      <c r="G54" s="201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</row>
    <row r="55" spans="1:19" s="140" customFormat="1" ht="47.25" hidden="1" customHeight="1">
      <c r="A55" s="245" t="s">
        <v>405</v>
      </c>
      <c r="B55" s="222" t="s">
        <v>404</v>
      </c>
      <c r="C55" s="227"/>
      <c r="D55" s="226"/>
      <c r="E55" s="191"/>
      <c r="F55" s="154">
        <f>F56+F57</f>
        <v>0</v>
      </c>
      <c r="G55" s="165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</row>
    <row r="56" spans="1:19" s="140" customFormat="1" ht="88.5" hidden="1" customHeight="1">
      <c r="A56" s="132" t="s">
        <v>403</v>
      </c>
      <c r="B56" s="162" t="s">
        <v>402</v>
      </c>
      <c r="C56" s="136">
        <v>200</v>
      </c>
      <c r="D56" s="173" t="s">
        <v>51</v>
      </c>
      <c r="E56" s="173" t="s">
        <v>190</v>
      </c>
      <c r="F56" s="150"/>
      <c r="G56" s="165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</row>
    <row r="57" spans="1:19" s="140" customFormat="1" ht="84" hidden="1" customHeight="1">
      <c r="A57" s="132" t="s">
        <v>403</v>
      </c>
      <c r="B57" s="162" t="s">
        <v>402</v>
      </c>
      <c r="C57" s="136">
        <v>200</v>
      </c>
      <c r="D57" s="173" t="s">
        <v>116</v>
      </c>
      <c r="E57" s="173" t="s">
        <v>234</v>
      </c>
      <c r="F57" s="150"/>
      <c r="G57" s="165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19" s="140" customFormat="1" ht="54.6" customHeight="1">
      <c r="A58" s="71" t="s">
        <v>501</v>
      </c>
      <c r="B58" s="132" t="s">
        <v>500</v>
      </c>
      <c r="C58" s="234">
        <v>100</v>
      </c>
      <c r="D58" s="173" t="s">
        <v>51</v>
      </c>
      <c r="E58" s="218" t="s">
        <v>114</v>
      </c>
      <c r="F58" s="150">
        <v>1242.9000000000001</v>
      </c>
      <c r="G58" s="165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</row>
    <row r="59" spans="1:19" s="140" customFormat="1" ht="54.6" customHeight="1">
      <c r="A59" s="71" t="s">
        <v>503</v>
      </c>
      <c r="B59" s="132" t="s">
        <v>502</v>
      </c>
      <c r="C59" s="234">
        <v>100</v>
      </c>
      <c r="D59" s="173" t="s">
        <v>51</v>
      </c>
      <c r="E59" s="218" t="s">
        <v>114</v>
      </c>
      <c r="F59" s="150">
        <v>94.4</v>
      </c>
      <c r="G59" s="165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</row>
    <row r="60" spans="1:19" s="140" customFormat="1" ht="44.4" customHeight="1">
      <c r="A60" s="225" t="s">
        <v>496</v>
      </c>
      <c r="B60" s="256" t="s">
        <v>482</v>
      </c>
      <c r="C60" s="234">
        <v>100</v>
      </c>
      <c r="D60" s="173" t="s">
        <v>51</v>
      </c>
      <c r="E60" s="218" t="s">
        <v>116</v>
      </c>
      <c r="F60" s="246">
        <v>782.3</v>
      </c>
      <c r="G60" s="165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</row>
    <row r="61" spans="1:19" s="140" customFormat="1" ht="96.6" customHeight="1">
      <c r="A61" s="302" t="s">
        <v>505</v>
      </c>
      <c r="B61" s="256" t="s">
        <v>504</v>
      </c>
      <c r="C61" s="234">
        <v>200</v>
      </c>
      <c r="D61" s="173" t="s">
        <v>51</v>
      </c>
      <c r="E61" s="218" t="s">
        <v>194</v>
      </c>
      <c r="F61" s="246">
        <v>25</v>
      </c>
      <c r="G61" s="165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</row>
    <row r="62" spans="1:19" s="140" customFormat="1" ht="96" customHeight="1">
      <c r="A62" s="303" t="s">
        <v>506</v>
      </c>
      <c r="B62" s="256" t="s">
        <v>482</v>
      </c>
      <c r="C62" s="234">
        <v>100</v>
      </c>
      <c r="D62" s="173" t="s">
        <v>51</v>
      </c>
      <c r="E62" s="218" t="s">
        <v>190</v>
      </c>
      <c r="F62" s="150">
        <v>4654</v>
      </c>
      <c r="G62" s="25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</row>
    <row r="63" spans="1:19" s="140" customFormat="1" ht="35.25" hidden="1" customHeight="1">
      <c r="A63" s="245" t="s">
        <v>401</v>
      </c>
      <c r="B63" s="222" t="s">
        <v>400</v>
      </c>
      <c r="C63" s="192"/>
      <c r="D63" s="191"/>
      <c r="E63" s="217"/>
      <c r="F63" s="154">
        <f>F64+F66+F65</f>
        <v>0</v>
      </c>
      <c r="G63" s="201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</row>
    <row r="64" spans="1:19" s="140" customFormat="1" ht="99.75" hidden="1" customHeight="1">
      <c r="A64" s="132" t="s">
        <v>399</v>
      </c>
      <c r="B64" s="162" t="s">
        <v>397</v>
      </c>
      <c r="C64" s="136">
        <v>100</v>
      </c>
      <c r="D64" s="173" t="s">
        <v>117</v>
      </c>
      <c r="E64" s="218" t="s">
        <v>115</v>
      </c>
      <c r="F64" s="150"/>
      <c r="G64" s="201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</row>
    <row r="65" spans="1:19" s="140" customFormat="1" ht="67.5" hidden="1" customHeight="1">
      <c r="A65" s="132" t="s">
        <v>398</v>
      </c>
      <c r="B65" s="162" t="s">
        <v>397</v>
      </c>
      <c r="C65" s="136">
        <v>200</v>
      </c>
      <c r="D65" s="173" t="s">
        <v>117</v>
      </c>
      <c r="E65" s="218" t="s">
        <v>115</v>
      </c>
      <c r="F65" s="150"/>
      <c r="G65" s="201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</row>
    <row r="66" spans="1:19" s="140" customFormat="1" ht="67.5" hidden="1" customHeight="1">
      <c r="A66" s="132" t="s">
        <v>398</v>
      </c>
      <c r="B66" s="162" t="s">
        <v>397</v>
      </c>
      <c r="C66" s="196">
        <v>200</v>
      </c>
      <c r="D66" s="173" t="s">
        <v>116</v>
      </c>
      <c r="E66" s="218" t="s">
        <v>121</v>
      </c>
      <c r="F66" s="150"/>
      <c r="G66" s="201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</row>
    <row r="67" spans="1:19" s="140" customFormat="1" ht="41.25" hidden="1" customHeight="1">
      <c r="A67" s="241" t="s">
        <v>396</v>
      </c>
      <c r="B67" s="222" t="s">
        <v>395</v>
      </c>
      <c r="C67" s="215"/>
      <c r="D67" s="191"/>
      <c r="E67" s="217"/>
      <c r="F67" s="154"/>
      <c r="G67" s="93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</row>
    <row r="68" spans="1:19" s="140" customFormat="1" ht="69.75" hidden="1" customHeight="1">
      <c r="A68" s="241" t="s">
        <v>394</v>
      </c>
      <c r="B68" s="222" t="s">
        <v>393</v>
      </c>
      <c r="C68" s="215"/>
      <c r="D68" s="191"/>
      <c r="E68" s="217"/>
      <c r="F68" s="154"/>
      <c r="G68" s="93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</row>
    <row r="69" spans="1:19" s="140" customFormat="1" ht="86.25" hidden="1" customHeight="1">
      <c r="A69" s="131" t="s">
        <v>392</v>
      </c>
      <c r="B69" s="162" t="s">
        <v>391</v>
      </c>
      <c r="C69" s="136">
        <v>200</v>
      </c>
      <c r="D69" s="173" t="s">
        <v>121</v>
      </c>
      <c r="E69" s="218" t="s">
        <v>114</v>
      </c>
      <c r="F69" s="150"/>
      <c r="G69" s="93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</row>
    <row r="70" spans="1:19" s="140" customFormat="1" ht="113.25" hidden="1" customHeight="1">
      <c r="A70" s="244" t="s">
        <v>390</v>
      </c>
      <c r="B70" s="238" t="s">
        <v>389</v>
      </c>
      <c r="C70" s="237">
        <v>300</v>
      </c>
      <c r="D70" s="236" t="s">
        <v>207</v>
      </c>
      <c r="E70" s="242" t="s">
        <v>117</v>
      </c>
      <c r="F70" s="235">
        <f>[1]расходы!F456</f>
        <v>0</v>
      </c>
      <c r="G70" s="93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</row>
    <row r="71" spans="1:19" s="140" customFormat="1" ht="101.25" hidden="1" customHeight="1">
      <c r="A71" s="243" t="s">
        <v>388</v>
      </c>
      <c r="B71" s="238" t="s">
        <v>387</v>
      </c>
      <c r="C71" s="237">
        <v>300</v>
      </c>
      <c r="D71" s="236" t="s">
        <v>207</v>
      </c>
      <c r="E71" s="242" t="s">
        <v>117</v>
      </c>
      <c r="F71" s="235">
        <f>[1]расходы!F458</f>
        <v>0</v>
      </c>
      <c r="G71" s="93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</row>
    <row r="72" spans="1:19" s="140" customFormat="1" ht="77.25" hidden="1" customHeight="1">
      <c r="A72" s="241" t="s">
        <v>386</v>
      </c>
      <c r="B72" s="222" t="s">
        <v>385</v>
      </c>
      <c r="C72" s="233"/>
      <c r="D72" s="226"/>
      <c r="E72" s="232"/>
      <c r="F72" s="240">
        <f>F73+F74+F75+F76+F77+F78+F79+F80+F81+F82+F83+F84+F85+F86+F87</f>
        <v>0</v>
      </c>
      <c r="G72" s="93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</row>
    <row r="73" spans="1:19" s="140" customFormat="1" ht="87.75" hidden="1" customHeight="1">
      <c r="A73" s="239" t="s">
        <v>384</v>
      </c>
      <c r="B73" s="238" t="s">
        <v>383</v>
      </c>
      <c r="C73" s="237">
        <v>800</v>
      </c>
      <c r="D73" s="236" t="s">
        <v>116</v>
      </c>
      <c r="E73" s="236" t="s">
        <v>121</v>
      </c>
      <c r="F73" s="235">
        <f>[1]расходы!F106</f>
        <v>0</v>
      </c>
      <c r="G73" s="93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</row>
    <row r="74" spans="1:19" s="140" customFormat="1" ht="114.75" hidden="1" customHeight="1">
      <c r="A74" s="239" t="s">
        <v>382</v>
      </c>
      <c r="B74" s="238" t="s">
        <v>381</v>
      </c>
      <c r="C74" s="237">
        <v>800</v>
      </c>
      <c r="D74" s="236" t="s">
        <v>116</v>
      </c>
      <c r="E74" s="236" t="s">
        <v>121</v>
      </c>
      <c r="F74" s="235">
        <f>[1]расходы!F110</f>
        <v>0</v>
      </c>
      <c r="G74" s="93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</row>
    <row r="75" spans="1:19" s="140" customFormat="1" ht="127.5" hidden="1" customHeight="1">
      <c r="A75" s="239" t="s">
        <v>380</v>
      </c>
      <c r="B75" s="238" t="s">
        <v>379</v>
      </c>
      <c r="C75" s="237">
        <v>800</v>
      </c>
      <c r="D75" s="236" t="s">
        <v>116</v>
      </c>
      <c r="E75" s="236" t="s">
        <v>121</v>
      </c>
      <c r="F75" s="235">
        <f>[1]расходы!F112</f>
        <v>0</v>
      </c>
      <c r="G75" s="93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</row>
    <row r="76" spans="1:19" s="140" customFormat="1" ht="101.25" hidden="1" customHeight="1">
      <c r="A76" s="239" t="s">
        <v>378</v>
      </c>
      <c r="B76" s="238" t="s">
        <v>377</v>
      </c>
      <c r="C76" s="237">
        <v>800</v>
      </c>
      <c r="D76" s="236" t="s">
        <v>116</v>
      </c>
      <c r="E76" s="236" t="s">
        <v>121</v>
      </c>
      <c r="F76" s="235">
        <f>[1]расходы!F116</f>
        <v>0</v>
      </c>
      <c r="G76" s="93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s="140" customFormat="1" ht="87" hidden="1" customHeight="1">
      <c r="A77" s="239" t="s">
        <v>376</v>
      </c>
      <c r="B77" s="238" t="s">
        <v>375</v>
      </c>
      <c r="C77" s="237">
        <v>800</v>
      </c>
      <c r="D77" s="236" t="s">
        <v>116</v>
      </c>
      <c r="E77" s="236" t="s">
        <v>121</v>
      </c>
      <c r="F77" s="235">
        <f>[1]расходы!F118</f>
        <v>0</v>
      </c>
      <c r="G77" s="93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</row>
    <row r="78" spans="1:19" s="140" customFormat="1" ht="90" hidden="1" customHeight="1">
      <c r="A78" s="239" t="s">
        <v>374</v>
      </c>
      <c r="B78" s="238" t="s">
        <v>373</v>
      </c>
      <c r="C78" s="237">
        <v>800</v>
      </c>
      <c r="D78" s="236" t="s">
        <v>116</v>
      </c>
      <c r="E78" s="236" t="s">
        <v>121</v>
      </c>
      <c r="F78" s="235">
        <f>[1]расходы!F124</f>
        <v>0</v>
      </c>
      <c r="G78" s="93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s="140" customFormat="1" ht="105" hidden="1" customHeight="1">
      <c r="A79" s="239" t="s">
        <v>372</v>
      </c>
      <c r="B79" s="238" t="s">
        <v>371</v>
      </c>
      <c r="C79" s="237">
        <v>800</v>
      </c>
      <c r="D79" s="236" t="s">
        <v>116</v>
      </c>
      <c r="E79" s="236" t="s">
        <v>121</v>
      </c>
      <c r="F79" s="235">
        <f>[1]расходы!F126</f>
        <v>0</v>
      </c>
      <c r="G79" s="93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s="140" customFormat="1" ht="126.75" hidden="1" customHeight="1">
      <c r="A80" s="239" t="s">
        <v>370</v>
      </c>
      <c r="B80" s="238" t="s">
        <v>369</v>
      </c>
      <c r="C80" s="237">
        <v>800</v>
      </c>
      <c r="D80" s="236" t="s">
        <v>116</v>
      </c>
      <c r="E80" s="236" t="s">
        <v>121</v>
      </c>
      <c r="F80" s="235">
        <f>[1]расходы!F130</f>
        <v>0</v>
      </c>
      <c r="G80" s="93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s="140" customFormat="1" ht="89.25" hidden="1" customHeight="1">
      <c r="A81" s="239" t="s">
        <v>368</v>
      </c>
      <c r="B81" s="238" t="s">
        <v>367</v>
      </c>
      <c r="C81" s="237">
        <v>800</v>
      </c>
      <c r="D81" s="236" t="s">
        <v>116</v>
      </c>
      <c r="E81" s="236" t="s">
        <v>121</v>
      </c>
      <c r="F81" s="235">
        <f>[1]расходы!F138</f>
        <v>0</v>
      </c>
      <c r="G81" s="93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s="140" customFormat="1" ht="87.75" hidden="1" customHeight="1">
      <c r="A82" s="239" t="s">
        <v>366</v>
      </c>
      <c r="B82" s="238" t="s">
        <v>365</v>
      </c>
      <c r="C82" s="237">
        <v>800</v>
      </c>
      <c r="D82" s="236" t="s">
        <v>116</v>
      </c>
      <c r="E82" s="236" t="s">
        <v>121</v>
      </c>
      <c r="F82" s="235">
        <f>[1]расходы!F140</f>
        <v>0</v>
      </c>
      <c r="G82" s="93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s="140" customFormat="1" ht="111.75" hidden="1" customHeight="1">
      <c r="A83" s="239" t="s">
        <v>364</v>
      </c>
      <c r="B83" s="238" t="s">
        <v>363</v>
      </c>
      <c r="C83" s="237">
        <v>800</v>
      </c>
      <c r="D83" s="236" t="s">
        <v>116</v>
      </c>
      <c r="E83" s="236" t="s">
        <v>121</v>
      </c>
      <c r="F83" s="235">
        <f>[1]расходы!F142</f>
        <v>0</v>
      </c>
      <c r="G83" s="93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s="140" customFormat="1" ht="129" hidden="1" customHeight="1">
      <c r="A84" s="239" t="s">
        <v>362</v>
      </c>
      <c r="B84" s="238" t="s">
        <v>361</v>
      </c>
      <c r="C84" s="237">
        <v>800</v>
      </c>
      <c r="D84" s="236" t="s">
        <v>116</v>
      </c>
      <c r="E84" s="236" t="s">
        <v>121</v>
      </c>
      <c r="F84" s="235">
        <f>[1]расходы!F144</f>
        <v>0</v>
      </c>
      <c r="G84" s="93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s="140" customFormat="1" ht="147" hidden="1" customHeight="1">
      <c r="A85" s="239" t="s">
        <v>360</v>
      </c>
      <c r="B85" s="238" t="s">
        <v>357</v>
      </c>
      <c r="C85" s="237">
        <v>100</v>
      </c>
      <c r="D85" s="236" t="s">
        <v>116</v>
      </c>
      <c r="E85" s="236" t="s">
        <v>121</v>
      </c>
      <c r="F85" s="235">
        <f>[1]расходы!F182</f>
        <v>0</v>
      </c>
      <c r="G85" s="93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s="140" customFormat="1" ht="120" hidden="1" customHeight="1">
      <c r="A86" s="239" t="s">
        <v>359</v>
      </c>
      <c r="B86" s="238" t="s">
        <v>357</v>
      </c>
      <c r="C86" s="237">
        <v>200</v>
      </c>
      <c r="D86" s="236" t="s">
        <v>116</v>
      </c>
      <c r="E86" s="236" t="s">
        <v>121</v>
      </c>
      <c r="F86" s="235">
        <f>[1]расходы!F183</f>
        <v>0</v>
      </c>
      <c r="G86" s="93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s="140" customFormat="1" ht="99.75" hidden="1" customHeight="1">
      <c r="A87" s="239" t="s">
        <v>358</v>
      </c>
      <c r="B87" s="238" t="s">
        <v>357</v>
      </c>
      <c r="C87" s="237">
        <v>800</v>
      </c>
      <c r="D87" s="236" t="s">
        <v>116</v>
      </c>
      <c r="E87" s="236" t="s">
        <v>121</v>
      </c>
      <c r="F87" s="235">
        <f>[1]расходы!F184</f>
        <v>0</v>
      </c>
      <c r="G87" s="93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</row>
    <row r="88" spans="1:19" s="140" customFormat="1" ht="51.75" hidden="1" customHeight="1">
      <c r="A88" s="231" t="s">
        <v>356</v>
      </c>
      <c r="B88" s="222" t="s">
        <v>355</v>
      </c>
      <c r="C88" s="192"/>
      <c r="D88" s="191"/>
      <c r="E88" s="191"/>
      <c r="F88" s="154">
        <f>F89+F90+F91+F92</f>
        <v>0</v>
      </c>
      <c r="G88" s="93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</row>
    <row r="89" spans="1:19" s="140" customFormat="1" ht="75.75" hidden="1" customHeight="1">
      <c r="A89" s="70" t="s">
        <v>353</v>
      </c>
      <c r="B89" s="162" t="s">
        <v>352</v>
      </c>
      <c r="C89" s="234">
        <v>200</v>
      </c>
      <c r="D89" s="173" t="s">
        <v>121</v>
      </c>
      <c r="E89" s="173" t="s">
        <v>114</v>
      </c>
      <c r="F89" s="150"/>
      <c r="G89" s="93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</row>
    <row r="90" spans="1:19" s="140" customFormat="1" ht="81.75" hidden="1" customHeight="1">
      <c r="A90" s="70" t="s">
        <v>354</v>
      </c>
      <c r="B90" s="162" t="s">
        <v>352</v>
      </c>
      <c r="C90" s="136">
        <v>600</v>
      </c>
      <c r="D90" s="173" t="s">
        <v>87</v>
      </c>
      <c r="E90" s="173" t="s">
        <v>51</v>
      </c>
      <c r="F90" s="150"/>
      <c r="G90" s="93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</row>
    <row r="91" spans="1:19" s="140" customFormat="1" ht="84.75" hidden="1" customHeight="1">
      <c r="A91" s="70" t="s">
        <v>354</v>
      </c>
      <c r="B91" s="162" t="s">
        <v>352</v>
      </c>
      <c r="C91" s="136">
        <v>600</v>
      </c>
      <c r="D91" s="173" t="s">
        <v>87</v>
      </c>
      <c r="E91" s="218" t="s">
        <v>114</v>
      </c>
      <c r="F91" s="150"/>
      <c r="G91" s="93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</row>
    <row r="92" spans="1:19" s="140" customFormat="1" ht="70.5" hidden="1" customHeight="1">
      <c r="A92" s="70" t="s">
        <v>353</v>
      </c>
      <c r="B92" s="162" t="s">
        <v>352</v>
      </c>
      <c r="C92" s="234">
        <v>200</v>
      </c>
      <c r="D92" s="173" t="s">
        <v>50</v>
      </c>
      <c r="E92" s="173" t="s">
        <v>51</v>
      </c>
      <c r="F92" s="150"/>
      <c r="G92" s="93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</row>
    <row r="93" spans="1:19" s="140" customFormat="1" ht="43.5" hidden="1" customHeight="1">
      <c r="A93" s="231" t="s">
        <v>351</v>
      </c>
      <c r="B93" s="222" t="s">
        <v>350</v>
      </c>
      <c r="C93" s="233"/>
      <c r="D93" s="226"/>
      <c r="E93" s="232"/>
      <c r="F93" s="167">
        <f>F94</f>
        <v>0</v>
      </c>
      <c r="G93" s="201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</row>
    <row r="94" spans="1:19" s="140" customFormat="1" ht="67.5" hidden="1" customHeight="1">
      <c r="A94" s="130" t="s">
        <v>349</v>
      </c>
      <c r="B94" s="162" t="s">
        <v>348</v>
      </c>
      <c r="C94" s="136">
        <v>200</v>
      </c>
      <c r="D94" s="173" t="s">
        <v>51</v>
      </c>
      <c r="E94" s="218" t="s">
        <v>190</v>
      </c>
      <c r="F94" s="150"/>
      <c r="G94" s="201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</row>
    <row r="95" spans="1:19" s="140" customFormat="1" ht="38.25" hidden="1" customHeight="1">
      <c r="A95" s="231" t="s">
        <v>347</v>
      </c>
      <c r="B95" s="222" t="s">
        <v>346</v>
      </c>
      <c r="C95" s="156"/>
      <c r="D95" s="155"/>
      <c r="E95" s="230"/>
      <c r="F95" s="167">
        <f>F96+F98</f>
        <v>0</v>
      </c>
      <c r="G95" s="201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</row>
    <row r="96" spans="1:19" s="140" customFormat="1" ht="70.5" hidden="1" customHeight="1">
      <c r="A96" s="229" t="s">
        <v>345</v>
      </c>
      <c r="B96" s="162" t="s">
        <v>344</v>
      </c>
      <c r="C96" s="136"/>
      <c r="D96" s="173"/>
      <c r="E96" s="218"/>
      <c r="F96" s="150">
        <f>F97</f>
        <v>0</v>
      </c>
      <c r="G96" s="201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</row>
    <row r="97" spans="1:19" s="140" customFormat="1" ht="96" hidden="1" customHeight="1">
      <c r="A97" s="70" t="s">
        <v>343</v>
      </c>
      <c r="B97" s="162" t="s">
        <v>342</v>
      </c>
      <c r="C97" s="136">
        <v>200</v>
      </c>
      <c r="D97" s="173" t="s">
        <v>116</v>
      </c>
      <c r="E97" s="218" t="s">
        <v>234</v>
      </c>
      <c r="F97" s="150"/>
      <c r="G97" s="201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</row>
    <row r="98" spans="1:19" s="140" customFormat="1" ht="89.25" hidden="1" customHeight="1">
      <c r="A98" s="229" t="s">
        <v>341</v>
      </c>
      <c r="B98" s="162" t="s">
        <v>340</v>
      </c>
      <c r="C98" s="136"/>
      <c r="D98" s="173"/>
      <c r="E98" s="218"/>
      <c r="F98" s="150">
        <f>F99</f>
        <v>0</v>
      </c>
      <c r="G98" s="201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</row>
    <row r="99" spans="1:19" s="140" customFormat="1" ht="102.75" hidden="1" customHeight="1">
      <c r="A99" s="70" t="s">
        <v>339</v>
      </c>
      <c r="B99" s="162" t="s">
        <v>338</v>
      </c>
      <c r="C99" s="196">
        <v>200</v>
      </c>
      <c r="D99" s="173" t="s">
        <v>116</v>
      </c>
      <c r="E99" s="173" t="s">
        <v>234</v>
      </c>
      <c r="F99" s="145"/>
      <c r="G99" s="201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</row>
    <row r="100" spans="1:19" s="140" customFormat="1" ht="59.25" hidden="1" customHeight="1">
      <c r="A100" s="228" t="s">
        <v>337</v>
      </c>
      <c r="B100" s="222" t="s">
        <v>336</v>
      </c>
      <c r="C100" s="227"/>
      <c r="D100" s="226"/>
      <c r="E100" s="226"/>
      <c r="F100" s="214">
        <f>F101+F103+F105</f>
        <v>0</v>
      </c>
      <c r="G100" s="201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</row>
    <row r="101" spans="1:19" s="140" customFormat="1" ht="73.5" hidden="1" customHeight="1">
      <c r="A101" s="225" t="s">
        <v>335</v>
      </c>
      <c r="B101" s="162" t="s">
        <v>334</v>
      </c>
      <c r="C101" s="196"/>
      <c r="D101" s="173"/>
      <c r="E101" s="173"/>
      <c r="F101" s="223">
        <f>F102</f>
        <v>0</v>
      </c>
      <c r="G101" s="201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</row>
    <row r="102" spans="1:19" s="140" customFormat="1" ht="86.25" hidden="1" customHeight="1">
      <c r="A102" s="131" t="s">
        <v>333</v>
      </c>
      <c r="B102" s="162" t="s">
        <v>332</v>
      </c>
      <c r="C102" s="196">
        <v>200</v>
      </c>
      <c r="D102" s="173" t="s">
        <v>121</v>
      </c>
      <c r="E102" s="173" t="s">
        <v>114</v>
      </c>
      <c r="F102" s="223"/>
      <c r="G102" s="201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</row>
    <row r="103" spans="1:19" s="140" customFormat="1" ht="88.5" hidden="1" customHeight="1">
      <c r="A103" s="224" t="s">
        <v>331</v>
      </c>
      <c r="B103" s="162" t="s">
        <v>330</v>
      </c>
      <c r="C103" s="196"/>
      <c r="D103" s="173"/>
      <c r="E103" s="173"/>
      <c r="F103" s="223">
        <f>F104</f>
        <v>0</v>
      </c>
      <c r="G103" s="201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</row>
    <row r="104" spans="1:19" s="140" customFormat="1" ht="111" hidden="1" customHeight="1">
      <c r="A104" s="131" t="s">
        <v>329</v>
      </c>
      <c r="B104" s="162" t="s">
        <v>328</v>
      </c>
      <c r="C104" s="196">
        <v>200</v>
      </c>
      <c r="D104" s="173" t="s">
        <v>121</v>
      </c>
      <c r="E104" s="173" t="s">
        <v>114</v>
      </c>
      <c r="F104" s="223"/>
      <c r="G104" s="201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</row>
    <row r="105" spans="1:19" s="140" customFormat="1" ht="86.25" hidden="1" customHeight="1">
      <c r="A105" s="224" t="s">
        <v>327</v>
      </c>
      <c r="B105" s="162" t="s">
        <v>326</v>
      </c>
      <c r="C105" s="196"/>
      <c r="D105" s="218"/>
      <c r="E105" s="218"/>
      <c r="F105" s="223">
        <f>F107+F106</f>
        <v>0</v>
      </c>
      <c r="G105" s="201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</row>
    <row r="106" spans="1:19" s="140" customFormat="1" ht="101.25" hidden="1" customHeight="1">
      <c r="A106" s="131" t="s">
        <v>325</v>
      </c>
      <c r="B106" s="162" t="s">
        <v>324</v>
      </c>
      <c r="C106" s="196">
        <v>200</v>
      </c>
      <c r="D106" s="218" t="s">
        <v>121</v>
      </c>
      <c r="E106" s="218" t="s">
        <v>114</v>
      </c>
      <c r="F106" s="223"/>
      <c r="G106" s="201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</row>
    <row r="107" spans="1:19" s="140" customFormat="1" ht="98.25" hidden="1" customHeight="1">
      <c r="A107" s="131" t="s">
        <v>323</v>
      </c>
      <c r="B107" s="162" t="s">
        <v>322</v>
      </c>
      <c r="C107" s="136">
        <v>800</v>
      </c>
      <c r="D107" s="218" t="s">
        <v>121</v>
      </c>
      <c r="E107" s="218" t="s">
        <v>114</v>
      </c>
      <c r="F107" s="209"/>
      <c r="G107" s="201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</row>
    <row r="108" spans="1:19" s="140" customFormat="1" ht="71.25" hidden="1" customHeight="1">
      <c r="A108" s="216" t="s">
        <v>321</v>
      </c>
      <c r="B108" s="222" t="s">
        <v>320</v>
      </c>
      <c r="C108" s="192"/>
      <c r="D108" s="217"/>
      <c r="E108" s="217"/>
      <c r="F108" s="221">
        <f>F109</f>
        <v>0</v>
      </c>
      <c r="G108" s="201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</row>
    <row r="109" spans="1:19" s="140" customFormat="1" ht="85.5" hidden="1" customHeight="1">
      <c r="A109" s="132" t="s">
        <v>319</v>
      </c>
      <c r="B109" s="162" t="s">
        <v>318</v>
      </c>
      <c r="C109" s="218" t="s">
        <v>146</v>
      </c>
      <c r="D109" s="218" t="s">
        <v>50</v>
      </c>
      <c r="E109" s="218" t="s">
        <v>51</v>
      </c>
      <c r="F109" s="209"/>
      <c r="G109" s="201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</row>
    <row r="110" spans="1:19" ht="60" hidden="1" customHeight="1">
      <c r="A110" s="216"/>
      <c r="B110" s="222"/>
      <c r="C110" s="192"/>
      <c r="D110" s="217"/>
      <c r="E110" s="217"/>
      <c r="F110" s="221">
        <f>F111</f>
        <v>0</v>
      </c>
      <c r="G110" s="201"/>
    </row>
    <row r="111" spans="1:19" ht="80.25" hidden="1" customHeight="1">
      <c r="A111" s="220"/>
      <c r="B111" s="219"/>
      <c r="C111" s="136"/>
      <c r="D111" s="218"/>
      <c r="E111" s="218"/>
      <c r="F111" s="150"/>
      <c r="G111" s="201"/>
    </row>
    <row r="112" spans="1:19" ht="80.25" customHeight="1">
      <c r="A112" s="303" t="s">
        <v>506</v>
      </c>
      <c r="B112" s="256" t="s">
        <v>482</v>
      </c>
      <c r="C112" s="136">
        <v>800</v>
      </c>
      <c r="D112" s="218" t="s">
        <v>51</v>
      </c>
      <c r="E112" s="218" t="s">
        <v>190</v>
      </c>
      <c r="F112" s="150">
        <v>121.3</v>
      </c>
      <c r="G112" s="201"/>
    </row>
    <row r="113" spans="1:7" ht="93" customHeight="1">
      <c r="A113" s="303" t="s">
        <v>506</v>
      </c>
      <c r="B113" s="256" t="s">
        <v>482</v>
      </c>
      <c r="C113" s="259">
        <v>200</v>
      </c>
      <c r="D113" s="260" t="s">
        <v>51</v>
      </c>
      <c r="E113" s="260" t="s">
        <v>190</v>
      </c>
      <c r="F113" s="150">
        <v>2579.1999999999998</v>
      </c>
      <c r="G113" s="258"/>
    </row>
    <row r="114" spans="1:7" ht="98.4" customHeight="1">
      <c r="A114" s="303" t="s">
        <v>506</v>
      </c>
      <c r="B114" s="256" t="s">
        <v>483</v>
      </c>
      <c r="C114" s="262">
        <v>200</v>
      </c>
      <c r="D114" s="173" t="s">
        <v>117</v>
      </c>
      <c r="E114" s="263" t="s">
        <v>190</v>
      </c>
      <c r="F114" s="150">
        <v>13.2</v>
      </c>
      <c r="G114" s="258"/>
    </row>
    <row r="115" spans="1:7" ht="102" hidden="1" customHeight="1">
      <c r="A115" s="132" t="s">
        <v>478</v>
      </c>
      <c r="B115" s="256" t="s">
        <v>182</v>
      </c>
      <c r="C115" s="196">
        <v>200</v>
      </c>
      <c r="D115" s="173" t="s">
        <v>117</v>
      </c>
      <c r="E115" s="173" t="s">
        <v>207</v>
      </c>
      <c r="F115" s="145"/>
      <c r="G115" s="258"/>
    </row>
    <row r="116" spans="1:7" ht="98.4" hidden="1" customHeight="1">
      <c r="A116" s="132" t="s">
        <v>479</v>
      </c>
      <c r="B116" s="162" t="s">
        <v>480</v>
      </c>
      <c r="C116" s="136">
        <v>200</v>
      </c>
      <c r="D116" s="173" t="s">
        <v>121</v>
      </c>
      <c r="E116" s="173" t="s">
        <v>114</v>
      </c>
      <c r="F116" s="212"/>
      <c r="G116" s="258"/>
    </row>
    <row r="117" spans="1:7" ht="94.2" customHeight="1">
      <c r="A117" s="303" t="s">
        <v>506</v>
      </c>
      <c r="B117" s="162" t="s">
        <v>484</v>
      </c>
      <c r="C117" s="136" t="str">
        <f>"200"</f>
        <v>200</v>
      </c>
      <c r="D117" s="173" t="s">
        <v>121</v>
      </c>
      <c r="E117" s="173" t="s">
        <v>117</v>
      </c>
      <c r="F117" s="150">
        <v>2295.1999999999998</v>
      </c>
      <c r="G117" s="258"/>
    </row>
    <row r="118" spans="1:7" ht="118.5" hidden="1" customHeight="1">
      <c r="A118" s="213" t="s">
        <v>317</v>
      </c>
      <c r="B118" s="162" t="s">
        <v>181</v>
      </c>
      <c r="C118" s="136" t="str">
        <f>"300"</f>
        <v>300</v>
      </c>
      <c r="D118" s="173" t="s">
        <v>51</v>
      </c>
      <c r="E118" s="173" t="s">
        <v>190</v>
      </c>
      <c r="F118" s="212"/>
      <c r="G118" s="201"/>
    </row>
    <row r="119" spans="1:7" ht="118.5" hidden="1" customHeight="1">
      <c r="A119" s="132" t="s">
        <v>486</v>
      </c>
      <c r="B119" s="162" t="s">
        <v>485</v>
      </c>
      <c r="C119" s="136">
        <v>200</v>
      </c>
      <c r="D119" s="173" t="s">
        <v>121</v>
      </c>
      <c r="E119" s="173" t="s">
        <v>117</v>
      </c>
      <c r="F119" s="212"/>
      <c r="G119" s="201"/>
    </row>
    <row r="120" spans="1:7" ht="93.6" customHeight="1">
      <c r="A120" s="303" t="s">
        <v>506</v>
      </c>
      <c r="B120" s="162" t="s">
        <v>487</v>
      </c>
      <c r="C120" s="136">
        <v>200</v>
      </c>
      <c r="D120" s="173" t="s">
        <v>121</v>
      </c>
      <c r="E120" s="173" t="s">
        <v>117</v>
      </c>
      <c r="F120" s="212">
        <v>632.29999999999995</v>
      </c>
      <c r="G120" s="201"/>
    </row>
    <row r="121" spans="1:7" ht="101.4" customHeight="1">
      <c r="A121" s="303" t="s">
        <v>506</v>
      </c>
      <c r="B121" s="162" t="s">
        <v>494</v>
      </c>
      <c r="C121" s="136">
        <v>200</v>
      </c>
      <c r="D121" s="173" t="s">
        <v>121</v>
      </c>
      <c r="E121" s="173" t="s">
        <v>117</v>
      </c>
      <c r="F121" s="150">
        <v>3065</v>
      </c>
      <c r="G121" s="258"/>
    </row>
    <row r="122" spans="1:7" ht="149.25" hidden="1" customHeight="1">
      <c r="A122" s="132" t="s">
        <v>316</v>
      </c>
      <c r="B122" s="162" t="s">
        <v>313</v>
      </c>
      <c r="C122" s="196" t="str">
        <f>"100"</f>
        <v>100</v>
      </c>
      <c r="D122" s="173" t="s">
        <v>51</v>
      </c>
      <c r="E122" s="173" t="s">
        <v>190</v>
      </c>
      <c r="F122" s="150"/>
      <c r="G122" s="201"/>
    </row>
    <row r="123" spans="1:7" ht="117.75" hidden="1" customHeight="1">
      <c r="A123" s="132" t="s">
        <v>315</v>
      </c>
      <c r="B123" s="162" t="s">
        <v>313</v>
      </c>
      <c r="C123" s="196" t="str">
        <f>"200"</f>
        <v>200</v>
      </c>
      <c r="D123" s="173" t="s">
        <v>51</v>
      </c>
      <c r="E123" s="173" t="s">
        <v>190</v>
      </c>
      <c r="F123" s="150"/>
      <c r="G123" s="201"/>
    </row>
    <row r="124" spans="1:7" ht="97.5" hidden="1" customHeight="1">
      <c r="A124" s="132" t="s">
        <v>314</v>
      </c>
      <c r="B124" s="162" t="s">
        <v>313</v>
      </c>
      <c r="C124" s="136" t="str">
        <f>"800"</f>
        <v>800</v>
      </c>
      <c r="D124" s="173" t="s">
        <v>51</v>
      </c>
      <c r="E124" s="173" t="s">
        <v>190</v>
      </c>
      <c r="F124" s="209"/>
      <c r="G124" s="201"/>
    </row>
    <row r="125" spans="1:7" ht="144.75" hidden="1" customHeight="1">
      <c r="A125" s="132" t="s">
        <v>312</v>
      </c>
      <c r="B125" s="162" t="s">
        <v>182</v>
      </c>
      <c r="C125" s="196">
        <v>280</v>
      </c>
      <c r="D125" s="173" t="s">
        <v>117</v>
      </c>
      <c r="E125" s="173" t="s">
        <v>207</v>
      </c>
      <c r="F125" s="209"/>
      <c r="G125" s="201"/>
    </row>
    <row r="126" spans="1:7" ht="92.4" customHeight="1">
      <c r="A126" s="303" t="s">
        <v>506</v>
      </c>
      <c r="B126" s="162" t="s">
        <v>499</v>
      </c>
      <c r="C126" s="196">
        <v>100</v>
      </c>
      <c r="D126" s="173" t="s">
        <v>121</v>
      </c>
      <c r="E126" s="173" t="s">
        <v>117</v>
      </c>
      <c r="F126" s="209">
        <v>1963.1</v>
      </c>
      <c r="G126" s="201"/>
    </row>
    <row r="127" spans="1:7" ht="101.4" customHeight="1">
      <c r="A127" s="303" t="s">
        <v>506</v>
      </c>
      <c r="B127" s="162" t="s">
        <v>499</v>
      </c>
      <c r="C127" s="196" t="str">
        <f>"200"</f>
        <v>200</v>
      </c>
      <c r="D127" s="173" t="s">
        <v>121</v>
      </c>
      <c r="E127" s="173" t="s">
        <v>117</v>
      </c>
      <c r="F127" s="209">
        <v>304.5</v>
      </c>
      <c r="G127" s="258"/>
    </row>
    <row r="128" spans="1:7" ht="105" hidden="1" customHeight="1">
      <c r="A128" s="132" t="s">
        <v>470</v>
      </c>
      <c r="B128" s="162" t="s">
        <v>183</v>
      </c>
      <c r="C128" s="136">
        <v>300</v>
      </c>
      <c r="D128" s="173" t="s">
        <v>207</v>
      </c>
      <c r="E128" s="173" t="s">
        <v>117</v>
      </c>
      <c r="F128" s="209">
        <v>127</v>
      </c>
      <c r="G128" s="258"/>
    </row>
    <row r="129" spans="1:19" ht="167.25" hidden="1" customHeight="1">
      <c r="A129" s="211" t="s">
        <v>311</v>
      </c>
      <c r="B129" s="211" t="s">
        <v>309</v>
      </c>
      <c r="C129" s="204">
        <v>100</v>
      </c>
      <c r="D129" s="203" t="s">
        <v>116</v>
      </c>
      <c r="E129" s="203" t="s">
        <v>121</v>
      </c>
      <c r="F129" s="209"/>
      <c r="G129" s="201"/>
    </row>
    <row r="130" spans="1:19" ht="137.25" hidden="1" customHeight="1">
      <c r="A130" s="211" t="s">
        <v>310</v>
      </c>
      <c r="B130" s="211" t="s">
        <v>309</v>
      </c>
      <c r="C130" s="210">
        <v>200</v>
      </c>
      <c r="D130" s="173" t="s">
        <v>116</v>
      </c>
      <c r="E130" s="173" t="s">
        <v>121</v>
      </c>
      <c r="F130" s="209"/>
      <c r="G130" s="201"/>
    </row>
    <row r="131" spans="1:19" ht="133.5" hidden="1" customHeight="1">
      <c r="A131" s="208" t="s">
        <v>308</v>
      </c>
      <c r="B131" s="207" t="s">
        <v>306</v>
      </c>
      <c r="C131" s="204">
        <v>100</v>
      </c>
      <c r="D131" s="203" t="s">
        <v>51</v>
      </c>
      <c r="E131" s="203" t="s">
        <v>190</v>
      </c>
      <c r="F131" s="202"/>
      <c r="G131" s="201"/>
    </row>
    <row r="132" spans="1:19" ht="89.25" hidden="1" customHeight="1">
      <c r="A132" s="208" t="s">
        <v>307</v>
      </c>
      <c r="B132" s="207" t="s">
        <v>306</v>
      </c>
      <c r="C132" s="204">
        <v>200</v>
      </c>
      <c r="D132" s="203" t="s">
        <v>51</v>
      </c>
      <c r="E132" s="203" t="s">
        <v>190</v>
      </c>
      <c r="F132" s="202"/>
      <c r="G132" s="201"/>
    </row>
    <row r="133" spans="1:19" ht="149.25" hidden="1" customHeight="1">
      <c r="A133" s="206" t="s">
        <v>305</v>
      </c>
      <c r="B133" s="205" t="s">
        <v>303</v>
      </c>
      <c r="C133" s="204">
        <v>100</v>
      </c>
      <c r="D133" s="203" t="s">
        <v>87</v>
      </c>
      <c r="E133" s="203" t="s">
        <v>115</v>
      </c>
      <c r="F133" s="202"/>
      <c r="G133" s="201"/>
    </row>
    <row r="134" spans="1:19" ht="109.5" hidden="1" customHeight="1">
      <c r="A134" s="206" t="s">
        <v>304</v>
      </c>
      <c r="B134" s="205" t="s">
        <v>303</v>
      </c>
      <c r="C134" s="204">
        <v>200</v>
      </c>
      <c r="D134" s="203" t="s">
        <v>87</v>
      </c>
      <c r="E134" s="203" t="s">
        <v>115</v>
      </c>
      <c r="F134" s="202">
        <f>[1]расходы!F389</f>
        <v>0</v>
      </c>
      <c r="G134" s="201"/>
    </row>
    <row r="135" spans="1:19" s="143" customFormat="1" ht="68.25" hidden="1" customHeight="1">
      <c r="A135" s="200" t="s">
        <v>302</v>
      </c>
      <c r="B135" s="157" t="s">
        <v>301</v>
      </c>
      <c r="C135" s="180"/>
      <c r="D135" s="179"/>
      <c r="E135" s="179"/>
      <c r="F135" s="199">
        <f>F136+F137+F138</f>
        <v>0</v>
      </c>
      <c r="G135" s="198"/>
      <c r="H135" s="197"/>
      <c r="S135" s="67"/>
    </row>
    <row r="136" spans="1:19" ht="168.75" hidden="1" customHeight="1">
      <c r="A136" s="132" t="s">
        <v>300</v>
      </c>
      <c r="B136" s="162" t="s">
        <v>297</v>
      </c>
      <c r="C136" s="196" t="str">
        <f>"100"</f>
        <v>100</v>
      </c>
      <c r="D136" s="173" t="s">
        <v>51</v>
      </c>
      <c r="E136" s="173" t="s">
        <v>190</v>
      </c>
      <c r="F136" s="150"/>
      <c r="G136" s="165"/>
      <c r="S136" s="143"/>
    </row>
    <row r="137" spans="1:19" ht="116.25" hidden="1" customHeight="1">
      <c r="A137" s="132" t="s">
        <v>299</v>
      </c>
      <c r="B137" s="162" t="s">
        <v>297</v>
      </c>
      <c r="C137" s="196" t="str">
        <f>"200"</f>
        <v>200</v>
      </c>
      <c r="D137" s="173" t="s">
        <v>51</v>
      </c>
      <c r="E137" s="173" t="s">
        <v>190</v>
      </c>
      <c r="F137" s="150"/>
      <c r="G137" s="165"/>
    </row>
    <row r="138" spans="1:19" ht="117" hidden="1" customHeight="1">
      <c r="A138" s="132" t="s">
        <v>298</v>
      </c>
      <c r="B138" s="162" t="s">
        <v>297</v>
      </c>
      <c r="C138" s="136" t="str">
        <f>"800"</f>
        <v>800</v>
      </c>
      <c r="D138" s="173" t="s">
        <v>51</v>
      </c>
      <c r="E138" s="173" t="s">
        <v>190</v>
      </c>
      <c r="F138" s="150"/>
      <c r="G138" s="165"/>
    </row>
    <row r="139" spans="1:19" s="143" customFormat="1" ht="42" hidden="1" customHeight="1">
      <c r="A139" s="200" t="s">
        <v>296</v>
      </c>
      <c r="B139" s="157" t="s">
        <v>295</v>
      </c>
      <c r="C139" s="180"/>
      <c r="D139" s="179"/>
      <c r="E139" s="179"/>
      <c r="F139" s="199">
        <f>F140+F141+F145+F146+F147+F148+F149+F150+F151+F142+F143+F144</f>
        <v>0</v>
      </c>
      <c r="G139" s="198"/>
      <c r="H139" s="197"/>
      <c r="S139" s="67"/>
    </row>
    <row r="140" spans="1:19" ht="130.5" hidden="1" customHeight="1">
      <c r="A140" s="132" t="s">
        <v>294</v>
      </c>
      <c r="B140" s="162" t="s">
        <v>292</v>
      </c>
      <c r="C140" s="196" t="str">
        <f>"100"</f>
        <v>100</v>
      </c>
      <c r="D140" s="173" t="s">
        <v>87</v>
      </c>
      <c r="E140" s="173" t="s">
        <v>115</v>
      </c>
      <c r="F140" s="150"/>
      <c r="G140" s="165"/>
      <c r="S140" s="143"/>
    </row>
    <row r="141" spans="1:19" ht="101.25" hidden="1" customHeight="1">
      <c r="A141" s="132" t="s">
        <v>293</v>
      </c>
      <c r="B141" s="162" t="s">
        <v>292</v>
      </c>
      <c r="C141" s="196" t="str">
        <f>"200"</f>
        <v>200</v>
      </c>
      <c r="D141" s="173" t="s">
        <v>87</v>
      </c>
      <c r="E141" s="173" t="s">
        <v>115</v>
      </c>
      <c r="F141" s="150"/>
      <c r="G141" s="165"/>
    </row>
    <row r="142" spans="1:19" ht="129.75" hidden="1" customHeight="1">
      <c r="A142" s="195" t="s">
        <v>291</v>
      </c>
      <c r="B142" s="162" t="s">
        <v>290</v>
      </c>
      <c r="C142" s="136">
        <v>600</v>
      </c>
      <c r="D142" s="173" t="s">
        <v>87</v>
      </c>
      <c r="E142" s="173" t="s">
        <v>51</v>
      </c>
      <c r="F142" s="150"/>
      <c r="G142" s="165"/>
    </row>
    <row r="143" spans="1:19" ht="138" hidden="1" customHeight="1">
      <c r="A143" s="153" t="s">
        <v>289</v>
      </c>
      <c r="B143" s="193" t="s">
        <v>288</v>
      </c>
      <c r="C143" s="136">
        <v>600</v>
      </c>
      <c r="D143" s="173" t="s">
        <v>87</v>
      </c>
      <c r="E143" s="173" t="s">
        <v>114</v>
      </c>
      <c r="F143" s="150"/>
      <c r="G143" s="165"/>
    </row>
    <row r="144" spans="1:19" ht="107.25" hidden="1" customHeight="1">
      <c r="A144" s="194" t="s">
        <v>287</v>
      </c>
      <c r="B144" s="193" t="s">
        <v>286</v>
      </c>
      <c r="C144" s="136">
        <v>600</v>
      </c>
      <c r="D144" s="173" t="s">
        <v>207</v>
      </c>
      <c r="E144" s="173" t="s">
        <v>116</v>
      </c>
      <c r="F144" s="150"/>
      <c r="G144" s="165"/>
    </row>
    <row r="145" spans="1:7" ht="87" hidden="1" customHeight="1">
      <c r="A145" s="132" t="s">
        <v>285</v>
      </c>
      <c r="B145" s="162" t="s">
        <v>284</v>
      </c>
      <c r="C145" s="136">
        <v>600</v>
      </c>
      <c r="D145" s="173" t="s">
        <v>87</v>
      </c>
      <c r="E145" s="173" t="s">
        <v>51</v>
      </c>
      <c r="F145" s="150"/>
      <c r="G145" s="165"/>
    </row>
    <row r="146" spans="1:7" ht="87.75" hidden="1" customHeight="1">
      <c r="A146" s="132" t="s">
        <v>283</v>
      </c>
      <c r="B146" s="162" t="s">
        <v>282</v>
      </c>
      <c r="C146" s="136">
        <v>600</v>
      </c>
      <c r="D146" s="173" t="s">
        <v>87</v>
      </c>
      <c r="E146" s="173" t="s">
        <v>114</v>
      </c>
      <c r="F146" s="150"/>
      <c r="G146" s="165"/>
    </row>
    <row r="147" spans="1:7" ht="91.5" hidden="1" customHeight="1">
      <c r="A147" s="132" t="s">
        <v>281</v>
      </c>
      <c r="B147" s="162" t="s">
        <v>280</v>
      </c>
      <c r="C147" s="136">
        <v>600</v>
      </c>
      <c r="D147" s="173" t="s">
        <v>87</v>
      </c>
      <c r="E147" s="173" t="s">
        <v>114</v>
      </c>
      <c r="F147" s="150"/>
      <c r="G147" s="165"/>
    </row>
    <row r="148" spans="1:7" ht="129" hidden="1" customHeight="1">
      <c r="A148" s="132" t="s">
        <v>279</v>
      </c>
      <c r="B148" s="162" t="s">
        <v>275</v>
      </c>
      <c r="C148" s="136" t="str">
        <f>"100"</f>
        <v>100</v>
      </c>
      <c r="D148" s="173" t="s">
        <v>87</v>
      </c>
      <c r="E148" s="173" t="s">
        <v>115</v>
      </c>
      <c r="F148" s="150"/>
      <c r="G148" s="165"/>
    </row>
    <row r="149" spans="1:7" ht="86.25" hidden="1" customHeight="1">
      <c r="A149" s="132" t="s">
        <v>278</v>
      </c>
      <c r="B149" s="162" t="s">
        <v>275</v>
      </c>
      <c r="C149" s="136" t="str">
        <f>"200"</f>
        <v>200</v>
      </c>
      <c r="D149" s="173" t="s">
        <v>87</v>
      </c>
      <c r="E149" s="173" t="s">
        <v>115</v>
      </c>
      <c r="F149" s="150"/>
      <c r="G149" s="165"/>
    </row>
    <row r="150" spans="1:7" ht="78" hidden="1" customHeight="1">
      <c r="A150" s="132" t="s">
        <v>277</v>
      </c>
      <c r="B150" s="162" t="s">
        <v>275</v>
      </c>
      <c r="C150" s="136" t="str">
        <f>"300"</f>
        <v>300</v>
      </c>
      <c r="D150" s="173" t="s">
        <v>87</v>
      </c>
      <c r="E150" s="173" t="s">
        <v>115</v>
      </c>
      <c r="F150" s="150"/>
      <c r="G150" s="165"/>
    </row>
    <row r="151" spans="1:7" ht="86.25" hidden="1" customHeight="1">
      <c r="A151" s="132" t="s">
        <v>276</v>
      </c>
      <c r="B151" s="162" t="s">
        <v>275</v>
      </c>
      <c r="C151" s="136" t="str">
        <f>"800"</f>
        <v>800</v>
      </c>
      <c r="D151" s="173" t="s">
        <v>87</v>
      </c>
      <c r="E151" s="173" t="s">
        <v>115</v>
      </c>
      <c r="F151" s="150"/>
      <c r="G151" s="165"/>
    </row>
    <row r="152" spans="1:7" ht="86.25" customHeight="1">
      <c r="A152" s="303" t="s">
        <v>506</v>
      </c>
      <c r="B152" s="162" t="s">
        <v>499</v>
      </c>
      <c r="C152" s="136">
        <v>200</v>
      </c>
      <c r="D152" s="173" t="s">
        <v>121</v>
      </c>
      <c r="E152" s="173" t="s">
        <v>117</v>
      </c>
      <c r="F152" s="150">
        <v>3</v>
      </c>
      <c r="G152" s="165"/>
    </row>
    <row r="153" spans="1:7" ht="104.25" hidden="1" customHeight="1">
      <c r="A153" s="132" t="s">
        <v>488</v>
      </c>
      <c r="B153" s="264" t="s">
        <v>489</v>
      </c>
      <c r="C153" s="259">
        <v>100</v>
      </c>
      <c r="D153" s="263" t="s">
        <v>50</v>
      </c>
      <c r="E153" s="263" t="s">
        <v>51</v>
      </c>
      <c r="F153" s="261"/>
      <c r="G153" s="257"/>
    </row>
    <row r="154" spans="1:7" ht="146.4" hidden="1" customHeight="1">
      <c r="A154" s="132" t="s">
        <v>488</v>
      </c>
      <c r="B154" s="264" t="s">
        <v>489</v>
      </c>
      <c r="C154" s="136">
        <v>200</v>
      </c>
      <c r="D154" s="173" t="s">
        <v>50</v>
      </c>
      <c r="E154" s="173" t="s">
        <v>51</v>
      </c>
      <c r="F154" s="150"/>
      <c r="G154" s="257"/>
    </row>
    <row r="155" spans="1:7" ht="100.5" hidden="1" customHeight="1">
      <c r="A155" s="132" t="s">
        <v>488</v>
      </c>
      <c r="B155" s="264" t="s">
        <v>489</v>
      </c>
      <c r="C155" s="136">
        <v>300</v>
      </c>
      <c r="D155" s="173" t="s">
        <v>50</v>
      </c>
      <c r="E155" s="173" t="s">
        <v>51</v>
      </c>
      <c r="F155" s="150"/>
      <c r="G155" s="257"/>
    </row>
    <row r="156" spans="1:7" ht="87" hidden="1" customHeight="1">
      <c r="A156" s="132" t="s">
        <v>274</v>
      </c>
      <c r="B156" s="162" t="s">
        <v>273</v>
      </c>
      <c r="C156" s="136" t="str">
        <f>"800"</f>
        <v>800</v>
      </c>
      <c r="D156" s="173" t="s">
        <v>50</v>
      </c>
      <c r="E156" s="173" t="s">
        <v>116</v>
      </c>
      <c r="F156" s="190"/>
      <c r="G156" s="165"/>
    </row>
    <row r="157" spans="1:7" ht="132.75" hidden="1" customHeight="1">
      <c r="A157" s="132" t="s">
        <v>272</v>
      </c>
      <c r="B157" s="162" t="s">
        <v>268</v>
      </c>
      <c r="C157" s="136">
        <v>100</v>
      </c>
      <c r="D157" s="173" t="s">
        <v>50</v>
      </c>
      <c r="E157" s="173" t="s">
        <v>116</v>
      </c>
      <c r="F157" s="190"/>
      <c r="G157" s="165"/>
    </row>
    <row r="158" spans="1:7" ht="86.25" hidden="1" customHeight="1">
      <c r="A158" s="132" t="s">
        <v>271</v>
      </c>
      <c r="B158" s="162" t="s">
        <v>268</v>
      </c>
      <c r="C158" s="136" t="str">
        <f>"200"</f>
        <v>200</v>
      </c>
      <c r="D158" s="173" t="s">
        <v>50</v>
      </c>
      <c r="E158" s="173" t="s">
        <v>116</v>
      </c>
      <c r="F158" s="190"/>
      <c r="G158" s="165"/>
    </row>
    <row r="159" spans="1:7" ht="89.25" hidden="1" customHeight="1">
      <c r="A159" s="132" t="s">
        <v>270</v>
      </c>
      <c r="B159" s="162" t="s">
        <v>268</v>
      </c>
      <c r="C159" s="136" t="str">
        <f>"300"</f>
        <v>300</v>
      </c>
      <c r="D159" s="173" t="s">
        <v>50</v>
      </c>
      <c r="E159" s="173" t="s">
        <v>116</v>
      </c>
      <c r="F159" s="190"/>
      <c r="G159" s="165"/>
    </row>
    <row r="160" spans="1:7" ht="85.5" hidden="1" customHeight="1">
      <c r="A160" s="132" t="s">
        <v>269</v>
      </c>
      <c r="B160" s="162" t="s">
        <v>268</v>
      </c>
      <c r="C160" s="136" t="str">
        <f>"800"</f>
        <v>800</v>
      </c>
      <c r="D160" s="173" t="s">
        <v>50</v>
      </c>
      <c r="E160" s="173" t="s">
        <v>116</v>
      </c>
      <c r="F160" s="190"/>
      <c r="G160" s="165"/>
    </row>
    <row r="161" spans="1:8" s="182" customFormat="1" ht="88.5" hidden="1" customHeight="1">
      <c r="A161" s="188" t="s">
        <v>267</v>
      </c>
      <c r="B161" s="187" t="s">
        <v>266</v>
      </c>
      <c r="C161" s="189">
        <v>600</v>
      </c>
      <c r="D161" s="185" t="s">
        <v>87</v>
      </c>
      <c r="E161" s="185" t="s">
        <v>114</v>
      </c>
      <c r="F161" s="184"/>
      <c r="H161" s="183"/>
    </row>
    <row r="162" spans="1:8" s="182" customFormat="1" ht="120" hidden="1" customHeight="1">
      <c r="A162" s="188" t="s">
        <v>265</v>
      </c>
      <c r="B162" s="187" t="s">
        <v>261</v>
      </c>
      <c r="C162" s="186">
        <v>100</v>
      </c>
      <c r="D162" s="185" t="s">
        <v>50</v>
      </c>
      <c r="E162" s="185" t="s">
        <v>51</v>
      </c>
      <c r="F162" s="184"/>
      <c r="H162" s="183"/>
    </row>
    <row r="163" spans="1:8" s="182" customFormat="1" ht="83.25" hidden="1" customHeight="1">
      <c r="A163" s="188" t="s">
        <v>264</v>
      </c>
      <c r="B163" s="187" t="s">
        <v>261</v>
      </c>
      <c r="C163" s="186" t="str">
        <f>"200"</f>
        <v>200</v>
      </c>
      <c r="D163" s="185" t="s">
        <v>50</v>
      </c>
      <c r="E163" s="185" t="s">
        <v>51</v>
      </c>
      <c r="F163" s="184"/>
      <c r="H163" s="183"/>
    </row>
    <row r="164" spans="1:8" s="182" customFormat="1" ht="83.25" hidden="1" customHeight="1">
      <c r="A164" s="188" t="s">
        <v>263</v>
      </c>
      <c r="B164" s="187" t="s">
        <v>261</v>
      </c>
      <c r="C164" s="186" t="str">
        <f>"300"</f>
        <v>300</v>
      </c>
      <c r="D164" s="185" t="s">
        <v>50</v>
      </c>
      <c r="E164" s="185" t="s">
        <v>51</v>
      </c>
      <c r="F164" s="184"/>
      <c r="H164" s="183"/>
    </row>
    <row r="165" spans="1:8" s="182" customFormat="1" ht="75" hidden="1" customHeight="1">
      <c r="A165" s="188" t="s">
        <v>262</v>
      </c>
      <c r="B165" s="187" t="s">
        <v>261</v>
      </c>
      <c r="C165" s="186" t="str">
        <f>"800"</f>
        <v>800</v>
      </c>
      <c r="D165" s="185" t="s">
        <v>50</v>
      </c>
      <c r="E165" s="185" t="s">
        <v>51</v>
      </c>
      <c r="F165" s="184"/>
      <c r="H165" s="183"/>
    </row>
    <row r="166" spans="1:8" ht="52.5" hidden="1" customHeight="1">
      <c r="A166" s="181" t="s">
        <v>260</v>
      </c>
      <c r="B166" s="157" t="s">
        <v>259</v>
      </c>
      <c r="C166" s="180"/>
      <c r="D166" s="179"/>
      <c r="E166" s="179"/>
      <c r="F166" s="154">
        <f>F167+F168+F169+F170+F173+F174+F175+F176+F177</f>
        <v>206.1</v>
      </c>
      <c r="G166" s="165"/>
    </row>
    <row r="167" spans="1:8" ht="147.75" hidden="1" customHeight="1">
      <c r="A167" s="132" t="s">
        <v>258</v>
      </c>
      <c r="B167" s="162" t="s">
        <v>254</v>
      </c>
      <c r="C167" s="136">
        <v>100</v>
      </c>
      <c r="D167" s="173" t="s">
        <v>51</v>
      </c>
      <c r="E167" s="173" t="s">
        <v>194</v>
      </c>
      <c r="F167" s="150"/>
      <c r="G167" s="165"/>
    </row>
    <row r="168" spans="1:8" ht="105" hidden="1" customHeight="1">
      <c r="A168" s="132" t="s">
        <v>257</v>
      </c>
      <c r="B168" s="162" t="s">
        <v>254</v>
      </c>
      <c r="C168" s="136" t="str">
        <f>"200"</f>
        <v>200</v>
      </c>
      <c r="D168" s="173" t="s">
        <v>51</v>
      </c>
      <c r="E168" s="173" t="s">
        <v>194</v>
      </c>
      <c r="F168" s="150"/>
      <c r="G168" s="165"/>
    </row>
    <row r="169" spans="1:8" ht="110.25" hidden="1" customHeight="1">
      <c r="A169" s="132" t="s">
        <v>256</v>
      </c>
      <c r="B169" s="162" t="s">
        <v>254</v>
      </c>
      <c r="C169" s="136" t="str">
        <f>"300"</f>
        <v>300</v>
      </c>
      <c r="D169" s="173" t="s">
        <v>51</v>
      </c>
      <c r="E169" s="173" t="s">
        <v>194</v>
      </c>
      <c r="F169" s="150"/>
      <c r="G169" s="165"/>
      <c r="H169" s="67"/>
    </row>
    <row r="170" spans="1:8" ht="100.5" hidden="1" customHeight="1">
      <c r="A170" s="132" t="s">
        <v>255</v>
      </c>
      <c r="B170" s="162" t="s">
        <v>254</v>
      </c>
      <c r="C170" s="136" t="str">
        <f>"800"</f>
        <v>800</v>
      </c>
      <c r="D170" s="173" t="s">
        <v>51</v>
      </c>
      <c r="E170" s="173" t="s">
        <v>194</v>
      </c>
      <c r="F170" s="150"/>
      <c r="G170" s="165"/>
      <c r="H170" s="67"/>
    </row>
    <row r="171" spans="1:8" ht="100.5" customHeight="1">
      <c r="A171" s="303" t="s">
        <v>506</v>
      </c>
      <c r="B171" s="162" t="s">
        <v>490</v>
      </c>
      <c r="C171" s="136">
        <v>500</v>
      </c>
      <c r="D171" s="173" t="s">
        <v>50</v>
      </c>
      <c r="E171" s="173" t="s">
        <v>51</v>
      </c>
      <c r="F171" s="150">
        <v>2057</v>
      </c>
      <c r="G171" s="165"/>
      <c r="H171" s="67"/>
    </row>
    <row r="172" spans="1:8" ht="100.5" hidden="1" customHeight="1">
      <c r="A172" s="132" t="s">
        <v>492</v>
      </c>
      <c r="B172" s="162" t="s">
        <v>491</v>
      </c>
      <c r="C172" s="136">
        <v>800</v>
      </c>
      <c r="D172" s="173" t="s">
        <v>50</v>
      </c>
      <c r="E172" s="173" t="s">
        <v>51</v>
      </c>
      <c r="F172" s="150"/>
      <c r="G172" s="165"/>
      <c r="H172" s="67"/>
    </row>
    <row r="173" spans="1:8" ht="117.75" customHeight="1">
      <c r="A173" s="303" t="s">
        <v>506</v>
      </c>
      <c r="B173" s="177" t="s">
        <v>493</v>
      </c>
      <c r="C173" s="136">
        <v>312</v>
      </c>
      <c r="D173" s="173" t="s">
        <v>207</v>
      </c>
      <c r="E173" s="173" t="s">
        <v>51</v>
      </c>
      <c r="F173" s="150">
        <v>2</v>
      </c>
      <c r="G173" s="257"/>
      <c r="H173" s="67"/>
    </row>
    <row r="174" spans="1:8" ht="104.25" hidden="1" customHeight="1">
      <c r="A174" s="178" t="s">
        <v>469</v>
      </c>
      <c r="B174" s="177" t="s">
        <v>183</v>
      </c>
      <c r="C174" s="136">
        <v>300</v>
      </c>
      <c r="D174" s="173" t="s">
        <v>207</v>
      </c>
      <c r="E174" s="173" t="s">
        <v>51</v>
      </c>
      <c r="F174" s="150">
        <v>168</v>
      </c>
      <c r="G174" s="257"/>
      <c r="H174" s="67"/>
    </row>
    <row r="175" spans="1:8" ht="114.75" hidden="1" customHeight="1">
      <c r="A175" s="132" t="s">
        <v>253</v>
      </c>
      <c r="B175" s="162" t="s">
        <v>252</v>
      </c>
      <c r="C175" s="136">
        <v>500</v>
      </c>
      <c r="D175" s="173" t="s">
        <v>251</v>
      </c>
      <c r="E175" s="173" t="s">
        <v>114</v>
      </c>
      <c r="F175" s="150"/>
      <c r="G175" s="165"/>
      <c r="H175" s="67"/>
    </row>
    <row r="176" spans="1:8" ht="169.5" hidden="1" customHeight="1">
      <c r="A176" s="131" t="s">
        <v>250</v>
      </c>
      <c r="B176" s="162" t="s">
        <v>249</v>
      </c>
      <c r="C176" s="136">
        <v>500</v>
      </c>
      <c r="D176" s="173" t="s">
        <v>50</v>
      </c>
      <c r="E176" s="173" t="s">
        <v>51</v>
      </c>
      <c r="F176" s="150"/>
      <c r="G176" s="165"/>
      <c r="H176" s="67"/>
    </row>
    <row r="177" spans="1:8" ht="107.25" customHeight="1">
      <c r="A177" s="303" t="s">
        <v>506</v>
      </c>
      <c r="B177" s="256" t="s">
        <v>495</v>
      </c>
      <c r="C177" s="136">
        <v>200</v>
      </c>
      <c r="D177" s="173" t="s">
        <v>204</v>
      </c>
      <c r="E177" s="173" t="s">
        <v>51</v>
      </c>
      <c r="F177" s="150">
        <v>36.1</v>
      </c>
      <c r="G177" s="257"/>
      <c r="H177" s="67"/>
    </row>
    <row r="178" spans="1:8" ht="60" hidden="1" customHeight="1">
      <c r="A178" s="168" t="s">
        <v>248</v>
      </c>
      <c r="B178" s="157" t="s">
        <v>247</v>
      </c>
      <c r="C178" s="156"/>
      <c r="D178" s="155"/>
      <c r="E178" s="155"/>
      <c r="F178" s="154">
        <f>F179</f>
        <v>0</v>
      </c>
      <c r="G178" s="165"/>
      <c r="H178" s="67"/>
    </row>
    <row r="179" spans="1:8" ht="86.25" hidden="1" customHeight="1">
      <c r="A179" s="131" t="s">
        <v>246</v>
      </c>
      <c r="B179" s="162" t="s">
        <v>245</v>
      </c>
      <c r="C179" s="136">
        <v>200</v>
      </c>
      <c r="D179" s="173" t="s">
        <v>51</v>
      </c>
      <c r="E179" s="173" t="s">
        <v>190</v>
      </c>
      <c r="F179" s="150"/>
      <c r="G179" s="165"/>
      <c r="H179" s="67"/>
    </row>
    <row r="180" spans="1:8" ht="55.5" hidden="1" customHeight="1">
      <c r="A180" s="176" t="s">
        <v>244</v>
      </c>
      <c r="B180" s="157" t="s">
        <v>243</v>
      </c>
      <c r="C180" s="156"/>
      <c r="D180" s="155"/>
      <c r="E180" s="155"/>
      <c r="F180" s="154">
        <f>F181+F182</f>
        <v>0</v>
      </c>
      <c r="G180" s="165"/>
      <c r="H180" s="67"/>
    </row>
    <row r="181" spans="1:8" ht="104.25" hidden="1" customHeight="1">
      <c r="A181" s="132" t="s">
        <v>242</v>
      </c>
      <c r="B181" s="162" t="s">
        <v>241</v>
      </c>
      <c r="C181" s="136">
        <v>200</v>
      </c>
      <c r="D181" s="173" t="s">
        <v>116</v>
      </c>
      <c r="E181" s="173" t="s">
        <v>115</v>
      </c>
      <c r="F181" s="150"/>
      <c r="G181" s="165"/>
      <c r="H181" s="67"/>
    </row>
    <row r="182" spans="1:8" ht="131.25" hidden="1" customHeight="1">
      <c r="A182" s="132" t="s">
        <v>240</v>
      </c>
      <c r="B182" s="175" t="s">
        <v>239</v>
      </c>
      <c r="C182" s="136">
        <v>200</v>
      </c>
      <c r="D182" s="173" t="s">
        <v>116</v>
      </c>
      <c r="E182" s="173" t="s">
        <v>115</v>
      </c>
      <c r="F182" s="150">
        <f>[1]расходы!F194</f>
        <v>0</v>
      </c>
      <c r="G182" s="165"/>
      <c r="H182" s="67"/>
    </row>
    <row r="183" spans="1:8" ht="58.5" hidden="1" customHeight="1">
      <c r="A183" s="174" t="s">
        <v>238</v>
      </c>
      <c r="B183" s="157" t="s">
        <v>237</v>
      </c>
      <c r="C183" s="156"/>
      <c r="D183" s="155"/>
      <c r="E183" s="155"/>
      <c r="F183" s="154">
        <f>F184</f>
        <v>0</v>
      </c>
      <c r="G183" s="165"/>
      <c r="H183" s="67"/>
    </row>
    <row r="184" spans="1:8" ht="87.75" hidden="1" customHeight="1">
      <c r="A184" s="132" t="s">
        <v>236</v>
      </c>
      <c r="B184" s="162" t="s">
        <v>235</v>
      </c>
      <c r="C184" s="136">
        <v>200</v>
      </c>
      <c r="D184" s="173" t="s">
        <v>116</v>
      </c>
      <c r="E184" s="173" t="s">
        <v>234</v>
      </c>
      <c r="F184" s="150"/>
      <c r="G184" s="165"/>
      <c r="H184" s="67"/>
    </row>
    <row r="185" spans="1:8" ht="54" hidden="1" customHeight="1">
      <c r="A185" s="158" t="s">
        <v>233</v>
      </c>
      <c r="B185" s="157" t="s">
        <v>232</v>
      </c>
      <c r="C185" s="156"/>
      <c r="D185" s="155"/>
      <c r="E185" s="155"/>
      <c r="F185" s="154">
        <f>F187+F186</f>
        <v>0</v>
      </c>
      <c r="G185" s="165"/>
      <c r="H185" s="67"/>
    </row>
    <row r="186" spans="1:8" ht="138" hidden="1" customHeight="1">
      <c r="A186" s="80" t="s">
        <v>231</v>
      </c>
      <c r="B186" s="162" t="s">
        <v>229</v>
      </c>
      <c r="C186" s="136">
        <v>100</v>
      </c>
      <c r="D186" s="173" t="s">
        <v>51</v>
      </c>
      <c r="E186" s="173" t="s">
        <v>190</v>
      </c>
      <c r="F186" s="150">
        <f>[1]расходы!F65</f>
        <v>0</v>
      </c>
      <c r="G186" s="165"/>
      <c r="H186" s="67"/>
    </row>
    <row r="187" spans="1:8" ht="63" hidden="1" customHeight="1">
      <c r="A187" s="80" t="s">
        <v>230</v>
      </c>
      <c r="B187" s="162" t="s">
        <v>229</v>
      </c>
      <c r="C187" s="136">
        <v>200</v>
      </c>
      <c r="D187" s="173" t="s">
        <v>51</v>
      </c>
      <c r="E187" s="173" t="s">
        <v>190</v>
      </c>
      <c r="F187" s="150"/>
      <c r="G187" s="165"/>
      <c r="H187" s="67"/>
    </row>
    <row r="188" spans="1:8" ht="46.5" hidden="1" customHeight="1">
      <c r="A188" s="172" t="s">
        <v>228</v>
      </c>
      <c r="B188" s="157"/>
      <c r="C188" s="156"/>
      <c r="D188" s="155"/>
      <c r="E188" s="155"/>
      <c r="F188" s="154">
        <f>F189+F192+F195</f>
        <v>0</v>
      </c>
      <c r="G188" s="165"/>
      <c r="H188" s="67"/>
    </row>
    <row r="189" spans="1:8" ht="58.5" hidden="1" customHeight="1">
      <c r="A189" s="161" t="s">
        <v>227</v>
      </c>
      <c r="B189" s="171" t="s">
        <v>226</v>
      </c>
      <c r="C189" s="156"/>
      <c r="D189" s="155"/>
      <c r="E189" s="155"/>
      <c r="F189" s="154">
        <f>F190+F191</f>
        <v>0</v>
      </c>
      <c r="G189" s="165"/>
      <c r="H189" s="67"/>
    </row>
    <row r="190" spans="1:8" ht="115.5" hidden="1" customHeight="1">
      <c r="A190" s="170" t="s">
        <v>225</v>
      </c>
      <c r="B190" s="151" t="s">
        <v>223</v>
      </c>
      <c r="C190" s="147">
        <v>100</v>
      </c>
      <c r="D190" s="146" t="s">
        <v>51</v>
      </c>
      <c r="E190" s="146" t="s">
        <v>190</v>
      </c>
      <c r="F190" s="150"/>
      <c r="G190" s="165"/>
      <c r="H190" s="67"/>
    </row>
    <row r="191" spans="1:8" ht="74.25" hidden="1" customHeight="1">
      <c r="A191" s="170" t="s">
        <v>224</v>
      </c>
      <c r="B191" s="151" t="s">
        <v>223</v>
      </c>
      <c r="C191" s="147">
        <v>200</v>
      </c>
      <c r="D191" s="146" t="s">
        <v>51</v>
      </c>
      <c r="E191" s="146" t="s">
        <v>190</v>
      </c>
      <c r="F191" s="150">
        <f>[1]расходы!F71</f>
        <v>0</v>
      </c>
      <c r="G191" s="165"/>
      <c r="H191" s="67"/>
    </row>
    <row r="192" spans="1:8" ht="57" hidden="1" customHeight="1">
      <c r="A192" s="164" t="s">
        <v>222</v>
      </c>
      <c r="B192" s="157" t="s">
        <v>221</v>
      </c>
      <c r="C192" s="156"/>
      <c r="D192" s="155"/>
      <c r="E192" s="155"/>
      <c r="F192" s="154">
        <f>F193+F194</f>
        <v>0</v>
      </c>
      <c r="G192" s="165"/>
      <c r="H192" s="67"/>
    </row>
    <row r="193" spans="1:8" ht="117" hidden="1" customHeight="1">
      <c r="A193" s="169" t="s">
        <v>220</v>
      </c>
      <c r="B193" s="151" t="s">
        <v>218</v>
      </c>
      <c r="C193" s="147">
        <v>100</v>
      </c>
      <c r="D193" s="146" t="s">
        <v>51</v>
      </c>
      <c r="E193" s="146" t="s">
        <v>190</v>
      </c>
      <c r="F193" s="150"/>
      <c r="G193" s="165"/>
      <c r="H193" s="67"/>
    </row>
    <row r="194" spans="1:8" ht="73.5" hidden="1" customHeight="1">
      <c r="A194" s="169" t="s">
        <v>219</v>
      </c>
      <c r="B194" s="151" t="s">
        <v>218</v>
      </c>
      <c r="C194" s="147">
        <v>200</v>
      </c>
      <c r="D194" s="146" t="s">
        <v>51</v>
      </c>
      <c r="E194" s="146" t="s">
        <v>190</v>
      </c>
      <c r="F194" s="150"/>
      <c r="G194" s="165"/>
      <c r="H194" s="67"/>
    </row>
    <row r="195" spans="1:8" ht="74.25" hidden="1" customHeight="1">
      <c r="A195" s="168" t="s">
        <v>217</v>
      </c>
      <c r="B195" s="157" t="s">
        <v>216</v>
      </c>
      <c r="C195" s="156"/>
      <c r="D195" s="155"/>
      <c r="E195" s="155"/>
      <c r="F195" s="167">
        <f>F196</f>
        <v>0</v>
      </c>
      <c r="G195" s="165"/>
      <c r="H195" s="67"/>
    </row>
    <row r="196" spans="1:8" ht="85.5" hidden="1" customHeight="1">
      <c r="A196" s="166" t="s">
        <v>215</v>
      </c>
      <c r="B196" s="151" t="s">
        <v>214</v>
      </c>
      <c r="C196" s="147">
        <v>200</v>
      </c>
      <c r="D196" s="146" t="s">
        <v>51</v>
      </c>
      <c r="E196" s="146" t="s">
        <v>190</v>
      </c>
      <c r="F196" s="150"/>
      <c r="G196" s="165"/>
      <c r="H196" s="67"/>
    </row>
    <row r="197" spans="1:8" ht="23.25" hidden="1" customHeight="1">
      <c r="A197" s="164" t="s">
        <v>213</v>
      </c>
      <c r="B197" s="157" t="s">
        <v>212</v>
      </c>
      <c r="C197" s="156"/>
      <c r="D197" s="155"/>
      <c r="E197" s="155"/>
      <c r="F197" s="154">
        <f>F198</f>
        <v>0</v>
      </c>
      <c r="H197" s="67"/>
    </row>
    <row r="198" spans="1:8" ht="21.75" hidden="1" customHeight="1">
      <c r="A198" s="164" t="s">
        <v>211</v>
      </c>
      <c r="B198" s="157" t="s">
        <v>210</v>
      </c>
      <c r="C198" s="156"/>
      <c r="D198" s="155"/>
      <c r="E198" s="155"/>
      <c r="F198" s="154">
        <f>F199+F200+F201</f>
        <v>0</v>
      </c>
      <c r="H198" s="67"/>
    </row>
    <row r="199" spans="1:8" ht="63.75" hidden="1" customHeight="1">
      <c r="A199" s="163" t="s">
        <v>209</v>
      </c>
      <c r="B199" s="162" t="s">
        <v>205</v>
      </c>
      <c r="C199" s="147">
        <v>200</v>
      </c>
      <c r="D199" s="146" t="s">
        <v>51</v>
      </c>
      <c r="E199" s="146" t="s">
        <v>204</v>
      </c>
      <c r="F199" s="150"/>
      <c r="H199" s="67"/>
    </row>
    <row r="200" spans="1:8" ht="47.25" hidden="1" customHeight="1">
      <c r="A200" s="163" t="s">
        <v>208</v>
      </c>
      <c r="B200" s="162" t="s">
        <v>205</v>
      </c>
      <c r="C200" s="147">
        <v>300</v>
      </c>
      <c r="D200" s="146" t="s">
        <v>207</v>
      </c>
      <c r="E200" s="146" t="s">
        <v>117</v>
      </c>
      <c r="F200" s="150">
        <f>[1]расходы!F453</f>
        <v>0</v>
      </c>
      <c r="H200" s="67"/>
    </row>
    <row r="201" spans="1:8" ht="48" hidden="1" customHeight="1">
      <c r="A201" s="163" t="s">
        <v>206</v>
      </c>
      <c r="B201" s="162" t="s">
        <v>205</v>
      </c>
      <c r="C201" s="147">
        <v>800</v>
      </c>
      <c r="D201" s="146" t="s">
        <v>51</v>
      </c>
      <c r="E201" s="146" t="s">
        <v>204</v>
      </c>
      <c r="F201" s="150">
        <f>[1]расходы!F39</f>
        <v>0</v>
      </c>
      <c r="H201" s="67"/>
    </row>
    <row r="202" spans="1:8" ht="60.75" hidden="1" customHeight="1">
      <c r="A202" s="161" t="s">
        <v>203</v>
      </c>
      <c r="B202" s="157" t="s">
        <v>202</v>
      </c>
      <c r="C202" s="156"/>
      <c r="D202" s="155"/>
      <c r="E202" s="155"/>
      <c r="F202" s="154">
        <f>F203+F205+F210</f>
        <v>0</v>
      </c>
      <c r="H202" s="67"/>
    </row>
    <row r="203" spans="1:8" ht="43.5" hidden="1" customHeight="1">
      <c r="A203" s="158" t="s">
        <v>201</v>
      </c>
      <c r="B203" s="157" t="s">
        <v>200</v>
      </c>
      <c r="C203" s="156"/>
      <c r="D203" s="155"/>
      <c r="E203" s="155"/>
      <c r="F203" s="154">
        <f>F204</f>
        <v>0</v>
      </c>
      <c r="H203" s="67"/>
    </row>
    <row r="204" spans="1:8" ht="142.5" hidden="1" customHeight="1">
      <c r="A204" s="160" t="s">
        <v>199</v>
      </c>
      <c r="B204" s="151" t="s">
        <v>198</v>
      </c>
      <c r="C204" s="147">
        <v>100</v>
      </c>
      <c r="D204" s="146" t="s">
        <v>51</v>
      </c>
      <c r="E204" s="146" t="s">
        <v>114</v>
      </c>
      <c r="F204" s="150"/>
      <c r="H204" s="67"/>
    </row>
    <row r="205" spans="1:8" ht="29.25" hidden="1" customHeight="1">
      <c r="A205" s="159" t="s">
        <v>74</v>
      </c>
      <c r="B205" s="157" t="s">
        <v>197</v>
      </c>
      <c r="C205" s="156"/>
      <c r="D205" s="155"/>
      <c r="E205" s="155"/>
      <c r="F205" s="154">
        <f>F206+F208+F209+F207</f>
        <v>0</v>
      </c>
      <c r="H205" s="67"/>
    </row>
    <row r="206" spans="1:8" ht="207.75" hidden="1" customHeight="1">
      <c r="A206" s="152" t="s">
        <v>196</v>
      </c>
      <c r="B206" s="151" t="s">
        <v>191</v>
      </c>
      <c r="C206" s="147">
        <v>100</v>
      </c>
      <c r="D206" s="146" t="s">
        <v>51</v>
      </c>
      <c r="E206" s="146" t="s">
        <v>194</v>
      </c>
      <c r="F206" s="150">
        <f>[1]расходы!F30</f>
        <v>0</v>
      </c>
      <c r="H206" s="67"/>
    </row>
    <row r="207" spans="1:8" ht="158.25" hidden="1" customHeight="1">
      <c r="A207" s="152" t="s">
        <v>195</v>
      </c>
      <c r="B207" s="151" t="s">
        <v>191</v>
      </c>
      <c r="C207" s="147">
        <v>200</v>
      </c>
      <c r="D207" s="146" t="s">
        <v>51</v>
      </c>
      <c r="E207" s="146" t="s">
        <v>194</v>
      </c>
      <c r="F207" s="150">
        <f>[1]расходы!F31</f>
        <v>0</v>
      </c>
      <c r="H207" s="67"/>
    </row>
    <row r="208" spans="1:8" ht="168" hidden="1" customHeight="1">
      <c r="A208" s="152" t="s">
        <v>193</v>
      </c>
      <c r="B208" s="151" t="s">
        <v>191</v>
      </c>
      <c r="C208" s="147">
        <v>100</v>
      </c>
      <c r="D208" s="146" t="s">
        <v>51</v>
      </c>
      <c r="E208" s="146" t="s">
        <v>190</v>
      </c>
      <c r="F208" s="150">
        <f>[1]расходы!F75</f>
        <v>0</v>
      </c>
      <c r="H208" s="67"/>
    </row>
    <row r="209" spans="1:8" ht="139.5" hidden="1" customHeight="1">
      <c r="A209" s="152" t="s">
        <v>192</v>
      </c>
      <c r="B209" s="151" t="s">
        <v>191</v>
      </c>
      <c r="C209" s="147">
        <v>200</v>
      </c>
      <c r="D209" s="146" t="s">
        <v>51</v>
      </c>
      <c r="E209" s="146" t="s">
        <v>190</v>
      </c>
      <c r="F209" s="150">
        <f>[1]расходы!F76</f>
        <v>0</v>
      </c>
      <c r="H209" s="67"/>
    </row>
    <row r="210" spans="1:8" ht="27.75" hidden="1" customHeight="1">
      <c r="A210" s="158" t="s">
        <v>95</v>
      </c>
      <c r="B210" s="157" t="s">
        <v>189</v>
      </c>
      <c r="C210" s="156"/>
      <c r="D210" s="155"/>
      <c r="E210" s="155"/>
      <c r="F210" s="154">
        <f>F211+F212</f>
        <v>0</v>
      </c>
      <c r="H210" s="67"/>
    </row>
    <row r="211" spans="1:8" ht="129" hidden="1" customHeight="1">
      <c r="A211" s="153" t="s">
        <v>188</v>
      </c>
      <c r="B211" s="151" t="s">
        <v>187</v>
      </c>
      <c r="C211" s="147">
        <v>800</v>
      </c>
      <c r="D211" s="146" t="s">
        <v>51</v>
      </c>
      <c r="E211" s="146" t="s">
        <v>87</v>
      </c>
      <c r="F211" s="150">
        <f>[1]расходы!F36</f>
        <v>0</v>
      </c>
      <c r="H211" s="67"/>
    </row>
    <row r="212" spans="1:8" ht="123.75" hidden="1" customHeight="1">
      <c r="A212" s="152" t="s">
        <v>186</v>
      </c>
      <c r="B212" s="151" t="s">
        <v>185</v>
      </c>
      <c r="C212" s="147">
        <v>800</v>
      </c>
      <c r="D212" s="146" t="s">
        <v>51</v>
      </c>
      <c r="E212" s="146" t="s">
        <v>87</v>
      </c>
      <c r="F212" s="150">
        <f>[1]расходы!F34</f>
        <v>0</v>
      </c>
      <c r="H212" s="67"/>
    </row>
    <row r="213" spans="1:8" ht="123.75" hidden="1" customHeight="1">
      <c r="A213" s="152"/>
      <c r="B213" s="151"/>
      <c r="C213" s="147"/>
      <c r="D213" s="146"/>
      <c r="E213" s="146"/>
      <c r="F213" s="150"/>
      <c r="H213" s="67"/>
    </row>
    <row r="214" spans="1:8" ht="19.5" customHeight="1">
      <c r="A214" s="149"/>
      <c r="B214" s="148"/>
      <c r="C214" s="147"/>
      <c r="D214" s="146"/>
      <c r="E214" s="146"/>
      <c r="F214" s="145"/>
      <c r="H214" s="67"/>
    </row>
    <row r="215" spans="1:8" ht="27.75" customHeight="1">
      <c r="A215" s="304" t="s">
        <v>93</v>
      </c>
      <c r="B215" s="297"/>
      <c r="C215" s="290"/>
      <c r="D215" s="290"/>
      <c r="E215" s="290"/>
      <c r="F215" s="293"/>
      <c r="H215" s="67"/>
    </row>
    <row r="216" spans="1:8" ht="27.75" customHeight="1">
      <c r="A216" s="290"/>
      <c r="B216" s="297"/>
      <c r="C216" s="290"/>
      <c r="D216" s="290"/>
      <c r="E216" s="290"/>
      <c r="F216" s="293"/>
      <c r="H216" s="67"/>
    </row>
    <row r="217" spans="1:8" ht="27.75" customHeight="1">
      <c r="A217" s="290"/>
      <c r="B217" s="297"/>
      <c r="C217" s="290"/>
      <c r="D217" s="290"/>
      <c r="E217" s="290"/>
      <c r="F217" s="293"/>
      <c r="H217" s="67"/>
    </row>
    <row r="218" spans="1:8" ht="27.75" customHeight="1">
      <c r="A218" s="290"/>
      <c r="B218" s="297"/>
      <c r="C218" s="290"/>
      <c r="D218" s="290"/>
      <c r="E218" s="290"/>
      <c r="F218" s="293"/>
      <c r="H218" s="67"/>
    </row>
    <row r="219" spans="1:8" ht="27.75" customHeight="1">
      <c r="A219" s="290"/>
      <c r="B219" s="297"/>
      <c r="C219" s="290"/>
      <c r="D219" s="290"/>
      <c r="E219" s="290"/>
      <c r="F219" s="293"/>
      <c r="H219" s="67"/>
    </row>
    <row r="220" spans="1:8" ht="27.75" customHeight="1">
      <c r="A220" s="290"/>
      <c r="B220" s="290"/>
      <c r="C220" s="290"/>
      <c r="D220" s="290"/>
      <c r="E220" s="290"/>
      <c r="F220" s="290"/>
      <c r="H220" s="67"/>
    </row>
    <row r="221" spans="1:8" ht="27.75" customHeight="1">
      <c r="A221" s="290"/>
      <c r="B221" s="290"/>
      <c r="C221" s="290"/>
      <c r="D221" s="290"/>
      <c r="E221" s="290"/>
      <c r="F221" s="290"/>
      <c r="H221" s="67"/>
    </row>
    <row r="222" spans="1:8" ht="27.75" customHeight="1">
      <c r="A222" s="290"/>
      <c r="B222" s="290"/>
      <c r="C222" s="290"/>
      <c r="D222" s="290"/>
      <c r="E222" s="290"/>
      <c r="F222" s="290"/>
      <c r="H222" s="67"/>
    </row>
    <row r="223" spans="1:8" ht="27.75" customHeight="1">
      <c r="A223" s="290"/>
      <c r="B223" s="290"/>
      <c r="C223" s="290"/>
      <c r="D223" s="290"/>
      <c r="E223" s="290"/>
      <c r="F223" s="290"/>
      <c r="H223" s="67"/>
    </row>
    <row r="224" spans="1:8" ht="27.75" customHeight="1">
      <c r="A224" s="290"/>
      <c r="B224" s="290"/>
      <c r="C224" s="290"/>
      <c r="D224" s="290"/>
      <c r="E224" s="290"/>
      <c r="F224" s="290"/>
      <c r="H224" s="67"/>
    </row>
    <row r="225" spans="1:8" ht="27.75" customHeight="1">
      <c r="A225" s="290"/>
      <c r="B225" s="290"/>
      <c r="C225" s="290"/>
      <c r="D225" s="290"/>
      <c r="E225" s="290"/>
      <c r="F225" s="290"/>
      <c r="H225" s="67"/>
    </row>
    <row r="226" spans="1:8" ht="27.75" customHeight="1">
      <c r="A226" s="290"/>
      <c r="B226" s="290"/>
      <c r="C226" s="290"/>
      <c r="D226" s="290"/>
      <c r="E226" s="290"/>
      <c r="F226" s="290"/>
      <c r="H226" s="67"/>
    </row>
    <row r="227" spans="1:8" ht="27.75" customHeight="1">
      <c r="A227" s="290"/>
      <c r="B227" s="290"/>
      <c r="C227" s="290"/>
      <c r="D227" s="290"/>
      <c r="E227" s="290"/>
      <c r="F227" s="290"/>
      <c r="H227" s="67"/>
    </row>
    <row r="228" spans="1:8" ht="27.75" customHeight="1">
      <c r="A228" s="290"/>
      <c r="B228" s="290"/>
      <c r="C228" s="290"/>
      <c r="D228" s="290"/>
      <c r="E228" s="290"/>
      <c r="F228" s="290"/>
      <c r="H228" s="67"/>
    </row>
    <row r="229" spans="1:8" ht="27.75" customHeight="1">
      <c r="A229" s="290"/>
      <c r="B229" s="290"/>
      <c r="C229" s="290"/>
      <c r="D229" s="290"/>
      <c r="E229" s="290"/>
      <c r="F229" s="290"/>
      <c r="H229" s="67"/>
    </row>
    <row r="230" spans="1:8" ht="27.75" customHeight="1">
      <c r="A230" s="290"/>
      <c r="B230" s="290"/>
      <c r="C230" s="290"/>
      <c r="D230" s="290"/>
      <c r="E230" s="290"/>
      <c r="F230" s="290"/>
      <c r="H230" s="67"/>
    </row>
    <row r="231" spans="1:8" ht="27.75" customHeight="1">
      <c r="A231" s="290"/>
      <c r="B231" s="290"/>
      <c r="C231" s="290"/>
      <c r="D231" s="290"/>
      <c r="E231" s="290"/>
      <c r="F231" s="290"/>
      <c r="H231" s="67"/>
    </row>
    <row r="232" spans="1:8" ht="27.75" customHeight="1">
      <c r="A232" s="290"/>
      <c r="B232" s="290"/>
      <c r="C232" s="290"/>
      <c r="D232" s="290"/>
      <c r="E232" s="290"/>
      <c r="F232" s="290"/>
      <c r="H232" s="67"/>
    </row>
    <row r="233" spans="1:8" ht="27.75" customHeight="1">
      <c r="A233" s="290"/>
      <c r="B233" s="290"/>
      <c r="C233" s="290"/>
      <c r="D233" s="290"/>
      <c r="E233" s="290"/>
      <c r="F233" s="290"/>
      <c r="H233" s="67"/>
    </row>
    <row r="234" spans="1:8" ht="27.75" customHeight="1">
      <c r="A234" s="290"/>
      <c r="B234" s="290"/>
      <c r="C234" s="290"/>
      <c r="D234" s="290"/>
      <c r="E234" s="290"/>
      <c r="F234" s="290"/>
      <c r="H234" s="67"/>
    </row>
    <row r="235" spans="1:8" ht="27.75" customHeight="1">
      <c r="A235" s="290"/>
      <c r="B235" s="290"/>
      <c r="C235" s="290"/>
      <c r="D235" s="290"/>
      <c r="E235" s="290"/>
      <c r="F235" s="290"/>
      <c r="H235" s="67"/>
    </row>
    <row r="236" spans="1:8" ht="27.75" customHeight="1">
      <c r="A236" s="290"/>
      <c r="B236" s="290"/>
      <c r="C236" s="290"/>
      <c r="D236" s="290"/>
      <c r="E236" s="290"/>
      <c r="F236" s="290"/>
      <c r="H236" s="67"/>
    </row>
    <row r="237" spans="1:8" ht="27.75" customHeight="1">
      <c r="A237" s="290"/>
      <c r="B237" s="290"/>
      <c r="C237" s="290"/>
      <c r="D237" s="290"/>
      <c r="E237" s="290"/>
      <c r="F237" s="290"/>
      <c r="H237" s="67"/>
    </row>
    <row r="238" spans="1:8" ht="27.75" customHeight="1">
      <c r="A238" s="290"/>
      <c r="B238" s="290"/>
      <c r="C238" s="290"/>
      <c r="D238" s="290"/>
      <c r="E238" s="290"/>
      <c r="F238" s="290"/>
      <c r="H238" s="67"/>
    </row>
    <row r="239" spans="1:8" ht="27.75" customHeight="1">
      <c r="A239" s="290"/>
      <c r="B239" s="290"/>
      <c r="C239" s="290"/>
      <c r="D239" s="290"/>
      <c r="E239" s="290"/>
      <c r="F239" s="290"/>
      <c r="H239" s="67"/>
    </row>
    <row r="240" spans="1:8" ht="27.75" customHeight="1">
      <c r="B240" s="67"/>
      <c r="F240" s="67"/>
      <c r="H240" s="67"/>
    </row>
    <row r="241" spans="2:8" ht="27.75" customHeight="1">
      <c r="B241" s="67"/>
      <c r="F241" s="67"/>
      <c r="H241" s="67"/>
    </row>
    <row r="242" spans="2:8" ht="27.75" customHeight="1">
      <c r="B242" s="67"/>
      <c r="F242" s="67"/>
      <c r="H242" s="67"/>
    </row>
    <row r="243" spans="2:8" ht="27.75" customHeight="1">
      <c r="B243" s="67"/>
      <c r="F243" s="67"/>
      <c r="H243" s="67"/>
    </row>
    <row r="244" spans="2:8" ht="27.75" customHeight="1">
      <c r="B244" s="67"/>
      <c r="F244" s="67"/>
      <c r="H244" s="67"/>
    </row>
    <row r="245" spans="2:8" ht="27.75" customHeight="1">
      <c r="B245" s="67"/>
      <c r="F245" s="67"/>
      <c r="H245" s="67"/>
    </row>
    <row r="246" spans="2:8" ht="27.75" customHeight="1">
      <c r="B246" s="67"/>
      <c r="F246" s="67"/>
      <c r="H246" s="67"/>
    </row>
    <row r="247" spans="2:8" ht="27.75" customHeight="1">
      <c r="B247" s="67"/>
      <c r="F247" s="67"/>
      <c r="H247" s="67"/>
    </row>
    <row r="248" spans="2:8" ht="27.75" customHeight="1">
      <c r="B248" s="67"/>
      <c r="F248" s="67"/>
      <c r="H248" s="67"/>
    </row>
    <row r="249" spans="2:8" ht="27.75" customHeight="1">
      <c r="B249" s="67"/>
      <c r="F249" s="67"/>
      <c r="H249" s="67"/>
    </row>
    <row r="250" spans="2:8" ht="27.75" customHeight="1">
      <c r="B250" s="67"/>
      <c r="F250" s="67"/>
      <c r="H250" s="67"/>
    </row>
    <row r="251" spans="2:8" ht="27.75" customHeight="1">
      <c r="B251" s="67"/>
      <c r="F251" s="67"/>
      <c r="H251" s="67"/>
    </row>
    <row r="252" spans="2:8" ht="27.75" customHeight="1">
      <c r="B252" s="67"/>
      <c r="F252" s="67"/>
      <c r="H252" s="67"/>
    </row>
    <row r="253" spans="2:8" ht="27.75" customHeight="1">
      <c r="B253" s="67"/>
      <c r="F253" s="67"/>
      <c r="H253" s="67"/>
    </row>
    <row r="254" spans="2:8" ht="27.75" customHeight="1">
      <c r="B254" s="67"/>
      <c r="F254" s="67"/>
      <c r="H254" s="67"/>
    </row>
    <row r="255" spans="2:8" ht="27.75" customHeight="1">
      <c r="B255" s="67"/>
      <c r="F255" s="67"/>
      <c r="H255" s="67"/>
    </row>
    <row r="256" spans="2:8" ht="27.75" customHeight="1">
      <c r="B256" s="67"/>
      <c r="F256" s="67"/>
      <c r="H256" s="67"/>
    </row>
    <row r="257" spans="2:8" ht="27.75" customHeight="1">
      <c r="B257" s="67"/>
      <c r="F257" s="67"/>
      <c r="H257" s="67"/>
    </row>
    <row r="258" spans="2:8" ht="27.75" customHeight="1">
      <c r="B258" s="67"/>
      <c r="F258" s="67"/>
      <c r="H258" s="67"/>
    </row>
    <row r="259" spans="2:8" ht="27.75" customHeight="1">
      <c r="B259" s="67"/>
      <c r="F259" s="67"/>
      <c r="H259" s="67"/>
    </row>
    <row r="260" spans="2:8" ht="27.75" customHeight="1">
      <c r="B260" s="67"/>
      <c r="F260" s="67"/>
      <c r="H260" s="67"/>
    </row>
    <row r="261" spans="2:8" ht="27.75" customHeight="1">
      <c r="B261" s="67"/>
      <c r="F261" s="67"/>
      <c r="H261" s="67"/>
    </row>
    <row r="262" spans="2:8" ht="27.75" customHeight="1">
      <c r="B262" s="67"/>
      <c r="F262" s="67"/>
      <c r="H262" s="67"/>
    </row>
    <row r="263" spans="2:8" ht="27.75" customHeight="1">
      <c r="B263" s="67"/>
      <c r="F263" s="67"/>
      <c r="H263" s="67"/>
    </row>
    <row r="264" spans="2:8" ht="27.75" customHeight="1">
      <c r="B264" s="67"/>
      <c r="F264" s="67"/>
      <c r="H264" s="67"/>
    </row>
    <row r="265" spans="2:8" ht="27.75" customHeight="1">
      <c r="B265" s="67"/>
      <c r="F265" s="67"/>
      <c r="H265" s="67"/>
    </row>
    <row r="266" spans="2:8" ht="27.75" customHeight="1">
      <c r="B266" s="67"/>
      <c r="F266" s="67"/>
      <c r="H266" s="67"/>
    </row>
    <row r="267" spans="2:8" ht="27.75" customHeight="1">
      <c r="B267" s="67"/>
      <c r="F267" s="67"/>
      <c r="H267" s="67"/>
    </row>
    <row r="268" spans="2:8" ht="27.75" customHeight="1">
      <c r="B268" s="67"/>
      <c r="F268" s="67"/>
      <c r="H268" s="67"/>
    </row>
    <row r="269" spans="2:8" ht="27.75" customHeight="1">
      <c r="B269" s="67"/>
      <c r="F269" s="67"/>
      <c r="H269" s="67"/>
    </row>
    <row r="270" spans="2:8" ht="27.75" customHeight="1">
      <c r="B270" s="67"/>
      <c r="F270" s="67"/>
      <c r="H270" s="67"/>
    </row>
    <row r="271" spans="2:8" ht="27.75" customHeight="1">
      <c r="B271" s="67"/>
      <c r="F271" s="67"/>
      <c r="H271" s="67"/>
    </row>
    <row r="272" spans="2:8" ht="27.75" customHeight="1">
      <c r="B272" s="67"/>
      <c r="F272" s="67"/>
      <c r="H272" s="67"/>
    </row>
    <row r="273" spans="2:8" ht="27.75" customHeight="1">
      <c r="B273" s="67"/>
      <c r="F273" s="67"/>
      <c r="H273" s="67"/>
    </row>
    <row r="274" spans="2:8" ht="27.75" customHeight="1">
      <c r="B274" s="67"/>
      <c r="F274" s="67"/>
      <c r="H274" s="67"/>
    </row>
    <row r="275" spans="2:8" ht="27.75" customHeight="1">
      <c r="B275" s="67"/>
      <c r="F275" s="67"/>
      <c r="H275" s="67"/>
    </row>
    <row r="276" spans="2:8" ht="27.75" customHeight="1">
      <c r="B276" s="67"/>
      <c r="F276" s="67"/>
      <c r="H276" s="67"/>
    </row>
    <row r="277" spans="2:8" ht="27.75" customHeight="1">
      <c r="B277" s="67"/>
      <c r="F277" s="67"/>
      <c r="H277" s="67"/>
    </row>
    <row r="278" spans="2:8" ht="75" customHeight="1">
      <c r="B278" s="67"/>
      <c r="F278" s="67"/>
      <c r="H278" s="67"/>
    </row>
    <row r="279" spans="2:8" ht="41.25" customHeight="1">
      <c r="B279" s="67"/>
      <c r="F279" s="67"/>
      <c r="H279" s="67"/>
    </row>
    <row r="280" spans="2:8" ht="32.25" customHeight="1">
      <c r="B280" s="67"/>
      <c r="F280" s="67"/>
      <c r="H280" s="67"/>
    </row>
    <row r="281" spans="2:8" ht="72" customHeight="1">
      <c r="B281" s="67"/>
      <c r="F281" s="67"/>
      <c r="H281" s="67"/>
    </row>
    <row r="282" spans="2:8" ht="39.75" customHeight="1">
      <c r="B282" s="67"/>
      <c r="F282" s="67"/>
      <c r="H282" s="67"/>
    </row>
    <row r="283" spans="2:8" ht="96.75" customHeight="1">
      <c r="B283" s="67"/>
      <c r="F283" s="67"/>
      <c r="H283" s="67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143" customFormat="1" ht="21" customHeight="1">
      <c r="A289" s="67"/>
      <c r="B289" s="142"/>
      <c r="C289" s="67"/>
      <c r="D289" s="67"/>
      <c r="E289" s="67"/>
      <c r="F289" s="141"/>
      <c r="G289" s="67"/>
      <c r="H289" s="140"/>
      <c r="I289" s="67"/>
      <c r="S289" s="67"/>
    </row>
    <row r="290" spans="1:19" s="143" customFormat="1" ht="21" hidden="1" customHeight="1">
      <c r="A290" s="67"/>
      <c r="B290" s="142"/>
      <c r="C290" s="67"/>
      <c r="D290" s="67"/>
      <c r="E290" s="67"/>
      <c r="F290" s="141"/>
      <c r="G290" s="67"/>
      <c r="H290" s="140"/>
      <c r="I290" s="67"/>
    </row>
    <row r="291" spans="1:19" s="143" customFormat="1" ht="153.75" hidden="1" customHeight="1">
      <c r="A291" s="67"/>
      <c r="B291" s="142"/>
      <c r="C291" s="67"/>
      <c r="D291" s="67"/>
      <c r="E291" s="67"/>
      <c r="F291" s="141"/>
      <c r="G291" s="67"/>
      <c r="H291" s="140"/>
      <c r="I291" s="67"/>
    </row>
    <row r="292" spans="1:19" s="143" customFormat="1" ht="21" hidden="1" customHeight="1">
      <c r="A292" s="67"/>
      <c r="B292" s="142"/>
      <c r="C292" s="67"/>
      <c r="D292" s="67"/>
      <c r="E292" s="67"/>
      <c r="F292" s="141"/>
      <c r="G292" s="67"/>
      <c r="H292" s="140"/>
      <c r="I292" s="67"/>
    </row>
    <row r="293" spans="1:19" s="143" customFormat="1" ht="192" hidden="1" customHeight="1">
      <c r="A293" s="67"/>
      <c r="B293" s="142"/>
      <c r="C293" s="67"/>
      <c r="D293" s="67"/>
      <c r="E293" s="67"/>
      <c r="F293" s="141"/>
      <c r="G293" s="67"/>
      <c r="H293" s="140"/>
      <c r="I293" s="67"/>
    </row>
    <row r="294" spans="1:19" s="143" customFormat="1" ht="21" hidden="1" customHeight="1">
      <c r="A294" s="67"/>
      <c r="B294" s="142"/>
      <c r="C294" s="67"/>
      <c r="D294" s="67"/>
      <c r="E294" s="67"/>
      <c r="F294" s="141"/>
      <c r="G294" s="67"/>
      <c r="H294" s="140"/>
      <c r="I294" s="67"/>
    </row>
    <row r="295" spans="1:19" s="143" customFormat="1" ht="111.75" hidden="1" customHeight="1">
      <c r="A295" s="67"/>
      <c r="B295" s="142"/>
      <c r="C295" s="67"/>
      <c r="D295" s="67"/>
      <c r="E295" s="67"/>
      <c r="F295" s="141"/>
      <c r="G295" s="67"/>
      <c r="H295" s="140"/>
      <c r="I295" s="67"/>
    </row>
    <row r="296" spans="1:19" s="143" customFormat="1" ht="21" hidden="1" customHeight="1">
      <c r="A296" s="67"/>
      <c r="B296" s="142"/>
      <c r="C296" s="67"/>
      <c r="D296" s="67"/>
      <c r="E296" s="67"/>
      <c r="F296" s="141"/>
      <c r="G296" s="67"/>
      <c r="H296" s="140"/>
      <c r="I296" s="67"/>
    </row>
    <row r="297" spans="1:19" s="143" customFormat="1" ht="102" hidden="1" customHeight="1">
      <c r="A297" s="67"/>
      <c r="B297" s="142"/>
      <c r="C297" s="67"/>
      <c r="D297" s="67"/>
      <c r="E297" s="67"/>
      <c r="F297" s="141"/>
      <c r="G297" s="67"/>
      <c r="H297" s="140"/>
      <c r="I297" s="67"/>
    </row>
    <row r="298" spans="1:19" s="143" customFormat="1" ht="21" hidden="1" customHeight="1">
      <c r="A298" s="67"/>
      <c r="B298" s="142"/>
      <c r="C298" s="67"/>
      <c r="D298" s="67"/>
      <c r="E298" s="67"/>
      <c r="F298" s="141"/>
      <c r="G298" s="67"/>
      <c r="H298" s="140"/>
      <c r="I298" s="67"/>
    </row>
    <row r="299" spans="1:19" s="143" customFormat="1" ht="21" customHeight="1">
      <c r="A299" s="67"/>
      <c r="B299" s="142"/>
      <c r="C299" s="67"/>
      <c r="D299" s="67"/>
      <c r="E299" s="67"/>
      <c r="F299" s="141"/>
      <c r="G299" s="67"/>
      <c r="H299" s="140"/>
      <c r="I299" s="67"/>
    </row>
    <row r="300" spans="1:19" s="143" customFormat="1" ht="90.75" hidden="1" customHeight="1">
      <c r="A300" s="67"/>
      <c r="B300" s="142"/>
      <c r="C300" s="67"/>
      <c r="D300" s="67"/>
      <c r="E300" s="67"/>
      <c r="F300" s="141"/>
      <c r="G300" s="67"/>
      <c r="H300" s="140"/>
      <c r="I300" s="67"/>
    </row>
    <row r="301" spans="1:19" s="143" customFormat="1" ht="38.25" hidden="1" customHeight="1">
      <c r="A301" s="67"/>
      <c r="B301" s="142"/>
      <c r="C301" s="67"/>
      <c r="D301" s="67"/>
      <c r="E301" s="67"/>
      <c r="F301" s="141"/>
      <c r="G301" s="67"/>
      <c r="H301" s="140"/>
      <c r="I301" s="67"/>
    </row>
    <row r="302" spans="1:19" s="143" customFormat="1" ht="61.5" customHeight="1">
      <c r="A302" s="67"/>
      <c r="B302" s="142"/>
      <c r="C302" s="67"/>
      <c r="D302" s="67"/>
      <c r="E302" s="67"/>
      <c r="F302" s="141"/>
      <c r="G302" s="67"/>
      <c r="H302" s="140"/>
      <c r="I302" s="67"/>
    </row>
    <row r="303" spans="1:19" s="143" customFormat="1" ht="42" customHeight="1">
      <c r="A303" s="67"/>
      <c r="B303" s="142"/>
      <c r="C303" s="67"/>
      <c r="D303" s="67"/>
      <c r="E303" s="67"/>
      <c r="F303" s="141"/>
      <c r="G303" s="67"/>
      <c r="H303" s="140"/>
      <c r="I303" s="67"/>
    </row>
    <row r="304" spans="1:19" s="143" customFormat="1" ht="21" customHeight="1">
      <c r="A304" s="67"/>
      <c r="B304" s="142"/>
      <c r="C304" s="67"/>
      <c r="D304" s="67"/>
      <c r="E304" s="67"/>
      <c r="F304" s="141"/>
      <c r="G304" s="67"/>
      <c r="H304" s="140"/>
      <c r="I304" s="67"/>
    </row>
    <row r="305" spans="19:19" ht="36" customHeight="1">
      <c r="S305" s="143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143" customFormat="1" ht="21.75" customHeight="1">
      <c r="A327" s="67"/>
      <c r="B327" s="142"/>
      <c r="C327" s="67"/>
      <c r="D327" s="67"/>
      <c r="E327" s="67"/>
      <c r="F327" s="141"/>
      <c r="G327" s="67"/>
      <c r="H327" s="140"/>
      <c r="I327" s="67"/>
      <c r="S327" s="67"/>
    </row>
    <row r="328" spans="1:19" s="143" customFormat="1" ht="27.75" customHeight="1">
      <c r="A328" s="67"/>
      <c r="B328" s="142"/>
      <c r="C328" s="67"/>
      <c r="D328" s="67"/>
      <c r="E328" s="67"/>
      <c r="F328" s="141"/>
      <c r="G328" s="67"/>
      <c r="H328" s="140"/>
      <c r="I328" s="67"/>
    </row>
    <row r="329" spans="1:19" ht="60" customHeight="1">
      <c r="S329" s="143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144" customFormat="1" ht="76.5" hidden="1" customHeight="1">
      <c r="A343" s="67"/>
      <c r="B343" s="142"/>
      <c r="C343" s="67"/>
      <c r="D343" s="67"/>
      <c r="E343" s="67"/>
      <c r="F343" s="141"/>
      <c r="G343" s="67"/>
      <c r="H343" s="140"/>
      <c r="I343" s="67"/>
      <c r="S343" s="67"/>
    </row>
    <row r="344" spans="1:19" s="144" customFormat="1" ht="78.75" hidden="1" customHeight="1">
      <c r="A344" s="67"/>
      <c r="B344" s="142"/>
      <c r="C344" s="67"/>
      <c r="D344" s="67"/>
      <c r="E344" s="67"/>
      <c r="F344" s="141"/>
      <c r="G344" s="67"/>
      <c r="H344" s="140"/>
      <c r="I344" s="67"/>
    </row>
    <row r="345" spans="1:19" s="144" customFormat="1" ht="42.75" hidden="1" customHeight="1">
      <c r="A345" s="67"/>
      <c r="B345" s="142"/>
      <c r="C345" s="67"/>
      <c r="D345" s="67"/>
      <c r="E345" s="67"/>
      <c r="F345" s="141"/>
      <c r="G345" s="67"/>
      <c r="H345" s="140"/>
      <c r="I345" s="67"/>
    </row>
    <row r="346" spans="1:19" s="144" customFormat="1" ht="77.25" hidden="1" customHeight="1">
      <c r="A346" s="67"/>
      <c r="B346" s="142"/>
      <c r="C346" s="67"/>
      <c r="D346" s="67"/>
      <c r="E346" s="67"/>
      <c r="F346" s="141"/>
      <c r="G346" s="67"/>
      <c r="H346" s="140"/>
      <c r="I346" s="67"/>
    </row>
    <row r="347" spans="1:19" s="144" customFormat="1" ht="40.5" hidden="1" customHeight="1">
      <c r="A347" s="67"/>
      <c r="B347" s="142"/>
      <c r="C347" s="67"/>
      <c r="D347" s="67"/>
      <c r="E347" s="67"/>
      <c r="F347" s="141"/>
      <c r="G347" s="67"/>
      <c r="H347" s="140"/>
      <c r="I347" s="67"/>
    </row>
    <row r="348" spans="1:19" s="144" customFormat="1" ht="64.5" hidden="1" customHeight="1">
      <c r="A348" s="67"/>
      <c r="B348" s="142"/>
      <c r="C348" s="67"/>
      <c r="D348" s="67"/>
      <c r="E348" s="67"/>
      <c r="F348" s="141"/>
      <c r="G348" s="67"/>
      <c r="H348" s="140"/>
      <c r="I348" s="67"/>
    </row>
    <row r="349" spans="1:19" s="144" customFormat="1" ht="40.5" hidden="1" customHeight="1">
      <c r="A349" s="67"/>
      <c r="B349" s="142"/>
      <c r="C349" s="67"/>
      <c r="D349" s="67"/>
      <c r="E349" s="67"/>
      <c r="F349" s="141"/>
      <c r="G349" s="67"/>
      <c r="H349" s="140"/>
      <c r="I349" s="67"/>
    </row>
    <row r="350" spans="1:19" s="144" customFormat="1" ht="54.75" customHeight="1">
      <c r="A350" s="67"/>
      <c r="B350" s="142"/>
      <c r="C350" s="67"/>
      <c r="D350" s="67"/>
      <c r="E350" s="67"/>
      <c r="F350" s="141"/>
      <c r="G350" s="67"/>
      <c r="H350" s="140"/>
      <c r="I350" s="67"/>
    </row>
    <row r="351" spans="1:19" s="144" customFormat="1" ht="43.5" customHeight="1">
      <c r="A351" s="67"/>
      <c r="B351" s="142"/>
      <c r="C351" s="67"/>
      <c r="D351" s="67"/>
      <c r="E351" s="67"/>
      <c r="F351" s="141"/>
      <c r="G351" s="67"/>
      <c r="H351" s="140"/>
      <c r="I351" s="67"/>
    </row>
    <row r="352" spans="1:19" s="144" customFormat="1" ht="140.25" customHeight="1">
      <c r="A352" s="67"/>
      <c r="B352" s="142"/>
      <c r="C352" s="67"/>
      <c r="D352" s="67"/>
      <c r="E352" s="67"/>
      <c r="F352" s="141"/>
      <c r="G352" s="67"/>
      <c r="H352" s="140"/>
      <c r="I352" s="67"/>
    </row>
    <row r="353" spans="1:19" s="144" customFormat="1" ht="40.5" customHeight="1">
      <c r="A353" s="67"/>
      <c r="B353" s="142"/>
      <c r="C353" s="67"/>
      <c r="D353" s="67"/>
      <c r="E353" s="67"/>
      <c r="F353" s="141"/>
      <c r="G353" s="67"/>
      <c r="H353" s="140"/>
      <c r="I353" s="67"/>
    </row>
    <row r="354" spans="1:19" ht="21" customHeight="1">
      <c r="S354" s="144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67"/>
      <c r="F364" s="67"/>
      <c r="H364" s="67"/>
    </row>
    <row r="365" spans="1:19" ht="42" hidden="1" customHeight="1">
      <c r="B365" s="67"/>
      <c r="F365" s="67"/>
      <c r="H365" s="67"/>
    </row>
    <row r="366" spans="1:19" ht="68.25" customHeight="1">
      <c r="B366" s="67"/>
      <c r="F366" s="67"/>
      <c r="H366" s="67"/>
    </row>
    <row r="367" spans="1:19" ht="45.75" customHeight="1">
      <c r="B367" s="67"/>
      <c r="F367" s="67"/>
      <c r="H367" s="67"/>
    </row>
    <row r="368" spans="1:19" ht="42" hidden="1" customHeight="1">
      <c r="B368" s="67"/>
      <c r="F368" s="67"/>
      <c r="H368" s="67"/>
    </row>
    <row r="369" spans="2:8" ht="49.5" hidden="1" customHeight="1">
      <c r="B369" s="67"/>
      <c r="F369" s="67"/>
      <c r="H369" s="67"/>
    </row>
    <row r="370" spans="2:8" ht="42" hidden="1" customHeight="1">
      <c r="B370" s="67"/>
      <c r="F370" s="67"/>
      <c r="H370" s="67"/>
    </row>
    <row r="371" spans="2:8" ht="25.5" hidden="1" customHeight="1">
      <c r="B371" s="67"/>
      <c r="F371" s="67"/>
      <c r="H371" s="67"/>
    </row>
    <row r="372" spans="2:8" ht="42" hidden="1" customHeight="1">
      <c r="B372" s="67"/>
      <c r="F372" s="67"/>
      <c r="H372" s="67"/>
    </row>
    <row r="373" spans="2:8" ht="39" hidden="1" customHeight="1">
      <c r="B373" s="67"/>
      <c r="F373" s="67"/>
      <c r="H373" s="67"/>
    </row>
    <row r="374" spans="2:8" ht="75.75" hidden="1" customHeight="1">
      <c r="B374" s="67"/>
      <c r="F374" s="67"/>
      <c r="H374" s="67"/>
    </row>
    <row r="375" spans="2:8" ht="44.25" hidden="1" customHeight="1">
      <c r="B375" s="67"/>
      <c r="F375" s="67"/>
      <c r="H375" s="67"/>
    </row>
    <row r="376" spans="2:8" ht="131.25" hidden="1" customHeight="1">
      <c r="B376" s="67"/>
      <c r="F376" s="67"/>
      <c r="H376" s="67"/>
    </row>
    <row r="377" spans="2:8" ht="75.75" hidden="1" customHeight="1">
      <c r="B377" s="67"/>
      <c r="F377" s="67"/>
      <c r="H377" s="67"/>
    </row>
    <row r="378" spans="2:8" ht="38.25" hidden="1" customHeight="1">
      <c r="B378" s="67"/>
      <c r="F378" s="67"/>
      <c r="H378" s="67"/>
    </row>
    <row r="379" spans="2:8" ht="122.25" customHeight="1">
      <c r="B379" s="67"/>
      <c r="F379" s="67"/>
      <c r="H379" s="67"/>
    </row>
    <row r="380" spans="2:8" ht="42" customHeight="1">
      <c r="B380" s="67"/>
      <c r="F380" s="67"/>
      <c r="H380" s="67"/>
    </row>
    <row r="381" spans="2:8" ht="132.75" customHeight="1">
      <c r="B381" s="67"/>
      <c r="F381" s="67"/>
      <c r="H381" s="67"/>
    </row>
    <row r="382" spans="2:8" ht="42" customHeight="1">
      <c r="B382" s="67"/>
      <c r="F382" s="67"/>
      <c r="H382" s="67"/>
    </row>
    <row r="383" spans="2:8" ht="60" hidden="1" customHeight="1">
      <c r="B383" s="67"/>
      <c r="F383" s="67"/>
      <c r="H383" s="67"/>
    </row>
    <row r="384" spans="2:8" ht="40.5" hidden="1" customHeight="1">
      <c r="B384" s="67"/>
      <c r="F384" s="67"/>
      <c r="H384" s="67"/>
    </row>
    <row r="385" spans="2:8" ht="79.5" hidden="1" customHeight="1">
      <c r="B385" s="67"/>
      <c r="F385" s="67"/>
      <c r="H385" s="67"/>
    </row>
    <row r="386" spans="2:8" ht="43.5" hidden="1" customHeight="1">
      <c r="B386" s="67"/>
      <c r="F386" s="67"/>
      <c r="H386" s="67"/>
    </row>
    <row r="387" spans="2:8" ht="73.5" customHeight="1">
      <c r="B387" s="67"/>
      <c r="F387" s="67"/>
      <c r="H387" s="67"/>
    </row>
    <row r="388" spans="2:8" ht="43.5" customHeight="1">
      <c r="B388" s="67"/>
      <c r="F388" s="67"/>
      <c r="H388" s="67"/>
    </row>
    <row r="389" spans="2:8" ht="108.75" customHeight="1">
      <c r="B389" s="67"/>
      <c r="F389" s="67"/>
      <c r="H389" s="67"/>
    </row>
    <row r="390" spans="2:8" ht="43.5" customHeight="1">
      <c r="B390" s="67"/>
      <c r="F390" s="67"/>
      <c r="H390" s="67"/>
    </row>
    <row r="391" spans="2:8" ht="72.75" hidden="1" customHeight="1">
      <c r="B391" s="67"/>
      <c r="F391" s="67"/>
      <c r="H391" s="67"/>
    </row>
    <row r="392" spans="2:8" ht="41.25" hidden="1" customHeight="1">
      <c r="B392" s="67"/>
      <c r="F392" s="67"/>
      <c r="H392" s="67"/>
    </row>
    <row r="393" spans="2:8" ht="63.75" hidden="1" customHeight="1">
      <c r="B393" s="67"/>
      <c r="F393" s="67"/>
      <c r="H393" s="67"/>
    </row>
    <row r="394" spans="2:8" ht="54.75" hidden="1" customHeight="1">
      <c r="B394" s="67"/>
      <c r="F394" s="67"/>
      <c r="H394" s="67"/>
    </row>
    <row r="395" spans="2:8" ht="54.75" hidden="1" customHeight="1">
      <c r="B395" s="67"/>
      <c r="F395" s="67"/>
      <c r="H395" s="67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144" customFormat="1" ht="78.75" customHeight="1">
      <c r="A401" s="67"/>
      <c r="B401" s="142"/>
      <c r="C401" s="67"/>
      <c r="D401" s="67"/>
      <c r="E401" s="67"/>
      <c r="F401" s="141"/>
      <c r="G401" s="67"/>
      <c r="H401" s="140"/>
      <c r="I401" s="67"/>
      <c r="S401" s="67"/>
    </row>
    <row r="402" spans="1:19" s="144" customFormat="1" ht="49.5" customHeight="1">
      <c r="A402" s="67"/>
      <c r="B402" s="142"/>
      <c r="C402" s="67"/>
      <c r="D402" s="67"/>
      <c r="E402" s="67"/>
      <c r="F402" s="141"/>
      <c r="G402" s="67"/>
      <c r="H402" s="140"/>
      <c r="I402" s="67"/>
    </row>
    <row r="403" spans="1:19" s="144" customFormat="1" ht="73.5" customHeight="1">
      <c r="A403" s="67"/>
      <c r="B403" s="142"/>
      <c r="C403" s="67"/>
      <c r="D403" s="67"/>
      <c r="E403" s="67"/>
      <c r="F403" s="141"/>
      <c r="G403" s="67"/>
      <c r="H403" s="140"/>
      <c r="I403" s="67"/>
    </row>
    <row r="404" spans="1:19" s="144" customFormat="1" ht="49.5" customHeight="1">
      <c r="A404" s="67"/>
      <c r="B404" s="142"/>
      <c r="C404" s="67"/>
      <c r="D404" s="67"/>
      <c r="E404" s="67"/>
      <c r="F404" s="141"/>
      <c r="G404" s="67"/>
      <c r="H404" s="140"/>
      <c r="I404" s="67"/>
    </row>
    <row r="405" spans="1:19" s="144" customFormat="1" ht="98.25" customHeight="1">
      <c r="A405" s="67"/>
      <c r="B405" s="142"/>
      <c r="C405" s="67"/>
      <c r="D405" s="67"/>
      <c r="E405" s="67"/>
      <c r="F405" s="141"/>
      <c r="G405" s="67"/>
      <c r="H405" s="140"/>
      <c r="I405" s="67"/>
    </row>
    <row r="406" spans="1:19" s="144" customFormat="1" ht="42" customHeight="1">
      <c r="A406" s="67"/>
      <c r="B406" s="142"/>
      <c r="C406" s="67"/>
      <c r="D406" s="67"/>
      <c r="E406" s="67"/>
      <c r="F406" s="141"/>
      <c r="G406" s="67"/>
      <c r="H406" s="140"/>
      <c r="I406" s="67"/>
    </row>
    <row r="407" spans="1:19" ht="43.5" hidden="1" customHeight="1">
      <c r="S407" s="144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67"/>
      <c r="F412" s="67"/>
      <c r="H412" s="67"/>
    </row>
    <row r="413" spans="1:19" ht="41.25" hidden="1" customHeight="1">
      <c r="B413" s="67"/>
      <c r="F413" s="67"/>
      <c r="H413" s="67"/>
    </row>
    <row r="414" spans="1:19" ht="43.5" hidden="1" customHeight="1">
      <c r="B414" s="67"/>
      <c r="F414" s="67"/>
      <c r="H414" s="67"/>
    </row>
    <row r="415" spans="1:19" ht="77.25" customHeight="1">
      <c r="B415" s="67"/>
      <c r="F415" s="67"/>
      <c r="H415" s="67"/>
    </row>
    <row r="416" spans="1:19" ht="39.75" customHeight="1">
      <c r="B416" s="67"/>
      <c r="F416" s="67"/>
      <c r="H416" s="67"/>
    </row>
    <row r="417" spans="2:8" ht="78.75" hidden="1" customHeight="1">
      <c r="B417" s="67"/>
      <c r="F417" s="67"/>
      <c r="H417" s="67"/>
    </row>
    <row r="418" spans="2:8" ht="39.75" hidden="1" customHeight="1">
      <c r="B418" s="67"/>
      <c r="F418" s="67"/>
      <c r="H418" s="67"/>
    </row>
    <row r="419" spans="2:8" ht="39.75" hidden="1" customHeight="1">
      <c r="B419" s="67"/>
      <c r="F419" s="67"/>
      <c r="H419" s="67"/>
    </row>
    <row r="420" spans="2:8" ht="60.75" customHeight="1">
      <c r="B420" s="67"/>
      <c r="F420" s="67"/>
      <c r="H420" s="67"/>
    </row>
    <row r="421" spans="2:8" ht="39.75" customHeight="1">
      <c r="B421" s="67"/>
      <c r="F421" s="67"/>
      <c r="H421" s="67"/>
    </row>
    <row r="422" spans="2:8" ht="72" customHeight="1">
      <c r="B422" s="67"/>
      <c r="F422" s="67"/>
      <c r="H422" s="67"/>
    </row>
    <row r="423" spans="2:8" ht="45" customHeight="1">
      <c r="B423" s="67"/>
      <c r="F423" s="67"/>
      <c r="H423" s="67"/>
    </row>
    <row r="424" spans="2:8" ht="81" customHeight="1">
      <c r="B424" s="67"/>
      <c r="F424" s="67"/>
      <c r="H424" s="67"/>
    </row>
    <row r="425" spans="2:8" ht="37.5" customHeight="1">
      <c r="B425" s="67"/>
      <c r="F425" s="67"/>
      <c r="H425" s="67"/>
    </row>
    <row r="426" spans="2:8" ht="60" hidden="1" customHeight="1">
      <c r="B426" s="67"/>
      <c r="F426" s="67"/>
      <c r="H426" s="67"/>
    </row>
    <row r="427" spans="2:8" ht="39.75" hidden="1" customHeight="1">
      <c r="B427" s="67"/>
      <c r="F427" s="67"/>
      <c r="H427" s="67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144" customFormat="1" ht="95.25" customHeight="1">
      <c r="A443" s="67"/>
      <c r="B443" s="142"/>
      <c r="C443" s="67"/>
      <c r="D443" s="67"/>
      <c r="E443" s="67"/>
      <c r="F443" s="141"/>
      <c r="G443" s="67"/>
      <c r="H443" s="140"/>
      <c r="I443" s="67"/>
      <c r="S443" s="67"/>
    </row>
    <row r="444" spans="1:19" s="144" customFormat="1" ht="48" hidden="1" customHeight="1">
      <c r="A444" s="67"/>
      <c r="B444" s="142"/>
      <c r="C444" s="67"/>
      <c r="D444" s="67"/>
      <c r="E444" s="67"/>
      <c r="F444" s="141"/>
      <c r="G444" s="67"/>
      <c r="H444" s="140"/>
      <c r="I444" s="67"/>
    </row>
    <row r="445" spans="1:19" s="144" customFormat="1" ht="37.5" customHeight="1">
      <c r="A445" s="67"/>
      <c r="B445" s="142"/>
      <c r="C445" s="67"/>
      <c r="D445" s="67"/>
      <c r="E445" s="67"/>
      <c r="F445" s="141"/>
      <c r="G445" s="67"/>
      <c r="H445" s="140"/>
      <c r="I445" s="67"/>
    </row>
    <row r="446" spans="1:19" s="144" customFormat="1" ht="27.75" hidden="1" customHeight="1">
      <c r="A446" s="67"/>
      <c r="B446" s="142"/>
      <c r="C446" s="67"/>
      <c r="D446" s="67"/>
      <c r="E446" s="67"/>
      <c r="F446" s="141"/>
      <c r="G446" s="67"/>
      <c r="H446" s="140"/>
      <c r="I446" s="67"/>
    </row>
    <row r="447" spans="1:19" s="144" customFormat="1" ht="76.5" customHeight="1">
      <c r="A447" s="67"/>
      <c r="B447" s="142"/>
      <c r="C447" s="67"/>
      <c r="D447" s="67"/>
      <c r="E447" s="67"/>
      <c r="F447" s="141"/>
      <c r="G447" s="67"/>
      <c r="H447" s="140"/>
      <c r="I447" s="67"/>
    </row>
    <row r="448" spans="1:19" s="144" customFormat="1" ht="45" customHeight="1">
      <c r="A448" s="67"/>
      <c r="B448" s="142"/>
      <c r="C448" s="67"/>
      <c r="D448" s="67"/>
      <c r="E448" s="67"/>
      <c r="F448" s="141"/>
      <c r="G448" s="67"/>
      <c r="H448" s="140"/>
      <c r="I448" s="67"/>
    </row>
    <row r="449" spans="1:19" s="144" customFormat="1" ht="45" hidden="1" customHeight="1">
      <c r="A449" s="67"/>
      <c r="B449" s="142"/>
      <c r="C449" s="67"/>
      <c r="D449" s="67"/>
      <c r="E449" s="67"/>
      <c r="F449" s="141"/>
      <c r="G449" s="67"/>
      <c r="H449" s="140"/>
      <c r="I449" s="67"/>
    </row>
    <row r="450" spans="1:19" ht="24" customHeight="1">
      <c r="S450" s="144"/>
    </row>
    <row r="451" spans="1:19" ht="20.25" customHeight="1"/>
    <row r="452" spans="1:19" s="140" customFormat="1" ht="99" customHeight="1">
      <c r="A452" s="67"/>
      <c r="B452" s="142"/>
      <c r="C452" s="67"/>
      <c r="D452" s="67"/>
      <c r="E452" s="67"/>
      <c r="F452" s="141"/>
      <c r="G452" s="67"/>
      <c r="I452" s="67"/>
      <c r="J452" s="67"/>
      <c r="K452" s="67"/>
      <c r="L452" s="67"/>
      <c r="M452" s="67"/>
      <c r="N452" s="67"/>
      <c r="O452" s="67"/>
      <c r="P452" s="67"/>
      <c r="Q452" s="67"/>
      <c r="R452" s="67"/>
      <c r="S452" s="67"/>
    </row>
    <row r="453" spans="1:19" s="140" customFormat="1" ht="39" customHeight="1">
      <c r="A453" s="67"/>
      <c r="B453" s="142"/>
      <c r="C453" s="67"/>
      <c r="D453" s="67"/>
      <c r="E453" s="67"/>
      <c r="F453" s="141"/>
      <c r="G453" s="67"/>
      <c r="I453" s="67"/>
      <c r="J453" s="67"/>
      <c r="K453" s="67"/>
      <c r="L453" s="67"/>
      <c r="M453" s="67"/>
      <c r="N453" s="67"/>
      <c r="O453" s="67"/>
      <c r="P453" s="67"/>
      <c r="Q453" s="67"/>
      <c r="R453" s="67"/>
      <c r="S453" s="67"/>
    </row>
    <row r="454" spans="1:19" s="140" customFormat="1" ht="21" hidden="1" customHeight="1">
      <c r="A454" s="67"/>
      <c r="B454" s="142"/>
      <c r="C454" s="67"/>
      <c r="D454" s="67"/>
      <c r="E454" s="67"/>
      <c r="F454" s="141"/>
      <c r="G454" s="67"/>
      <c r="I454" s="67"/>
      <c r="J454" s="67"/>
      <c r="K454" s="67"/>
      <c r="L454" s="67"/>
      <c r="M454" s="67"/>
      <c r="N454" s="67"/>
      <c r="O454" s="67"/>
      <c r="P454" s="67"/>
      <c r="Q454" s="67"/>
      <c r="R454" s="67"/>
      <c r="S454" s="67"/>
    </row>
    <row r="455" spans="1:19" s="140" customFormat="1" ht="40.5" hidden="1" customHeight="1">
      <c r="A455" s="67"/>
      <c r="B455" s="142"/>
      <c r="C455" s="67"/>
      <c r="D455" s="67"/>
      <c r="E455" s="67"/>
      <c r="F455" s="141"/>
      <c r="G455" s="67"/>
      <c r="I455" s="67"/>
      <c r="J455" s="67"/>
      <c r="K455" s="67"/>
      <c r="L455" s="67"/>
      <c r="M455" s="67"/>
      <c r="N455" s="67"/>
      <c r="O455" s="67"/>
      <c r="P455" s="67"/>
      <c r="Q455" s="67"/>
      <c r="R455" s="67"/>
      <c r="S455" s="67"/>
    </row>
    <row r="456" spans="1:19" s="140" customFormat="1" ht="40.5" hidden="1" customHeight="1">
      <c r="A456" s="67"/>
      <c r="B456" s="142"/>
      <c r="C456" s="67"/>
      <c r="D456" s="67"/>
      <c r="E456" s="67"/>
      <c r="F456" s="141"/>
      <c r="G456" s="67"/>
      <c r="I456" s="67"/>
      <c r="J456" s="67"/>
      <c r="K456" s="67"/>
      <c r="L456" s="67"/>
      <c r="M456" s="67"/>
      <c r="N456" s="67"/>
      <c r="O456" s="67"/>
      <c r="P456" s="67"/>
      <c r="Q456" s="67"/>
      <c r="R456" s="67"/>
      <c r="S456" s="67"/>
    </row>
    <row r="457" spans="1:19" s="140" customFormat="1" ht="60.75" customHeight="1">
      <c r="A457" s="67"/>
      <c r="B457" s="142"/>
      <c r="C457" s="67"/>
      <c r="D457" s="67"/>
      <c r="E457" s="67"/>
      <c r="F457" s="141"/>
      <c r="G457" s="67"/>
      <c r="I457" s="67"/>
      <c r="J457" s="67"/>
      <c r="K457" s="67"/>
      <c r="L457" s="67"/>
      <c r="M457" s="67"/>
      <c r="N457" s="67"/>
      <c r="O457" s="67"/>
      <c r="P457" s="67"/>
      <c r="Q457" s="67"/>
      <c r="R457" s="67"/>
      <c r="S457" s="67"/>
    </row>
    <row r="458" spans="1:19" s="140" customFormat="1" ht="96.75" customHeight="1">
      <c r="A458" s="67"/>
      <c r="B458" s="142"/>
      <c r="C458" s="67"/>
      <c r="D458" s="67"/>
      <c r="E458" s="67"/>
      <c r="F458" s="141"/>
      <c r="G458" s="67"/>
      <c r="I458" s="67"/>
      <c r="J458" s="67"/>
      <c r="K458" s="67"/>
      <c r="L458" s="67"/>
      <c r="M458" s="67"/>
      <c r="N458" s="67"/>
      <c r="O458" s="67"/>
      <c r="P458" s="67"/>
      <c r="Q458" s="67"/>
      <c r="R458" s="67"/>
      <c r="S458" s="67"/>
    </row>
    <row r="459" spans="1:19" s="140" customFormat="1" ht="45.75" customHeight="1">
      <c r="A459" s="67"/>
      <c r="B459" s="142"/>
      <c r="C459" s="67"/>
      <c r="D459" s="67"/>
      <c r="E459" s="67"/>
      <c r="F459" s="141"/>
      <c r="G459" s="67"/>
      <c r="I459" s="67"/>
      <c r="J459" s="67"/>
      <c r="K459" s="67"/>
      <c r="L459" s="67"/>
      <c r="M459" s="67"/>
      <c r="N459" s="67"/>
      <c r="O459" s="67"/>
      <c r="P459" s="67"/>
      <c r="Q459" s="67"/>
      <c r="R459" s="67"/>
      <c r="S459" s="67"/>
    </row>
    <row r="460" spans="1:19" s="140" customFormat="1" ht="25.5" customHeight="1">
      <c r="A460" s="67"/>
      <c r="B460" s="142"/>
      <c r="C460" s="67"/>
      <c r="D460" s="67"/>
      <c r="E460" s="67"/>
      <c r="F460" s="141"/>
      <c r="G460" s="67"/>
      <c r="I460" s="67"/>
      <c r="J460" s="67"/>
      <c r="K460" s="67"/>
      <c r="L460" s="67"/>
      <c r="M460" s="67"/>
      <c r="N460" s="67"/>
      <c r="O460" s="67"/>
      <c r="P460" s="67"/>
      <c r="Q460" s="67"/>
      <c r="R460" s="67"/>
      <c r="S460" s="67"/>
    </row>
    <row r="461" spans="1:19" s="140" customFormat="1" ht="39.75" hidden="1" customHeight="1">
      <c r="A461" s="67"/>
      <c r="B461" s="142"/>
      <c r="C461" s="67"/>
      <c r="D461" s="67"/>
      <c r="E461" s="67"/>
      <c r="F461" s="141"/>
      <c r="G461" s="67"/>
      <c r="I461" s="67"/>
      <c r="J461" s="67"/>
      <c r="K461" s="67"/>
      <c r="L461" s="67"/>
      <c r="M461" s="67"/>
      <c r="N461" s="67"/>
      <c r="O461" s="67"/>
      <c r="P461" s="67"/>
      <c r="Q461" s="67"/>
      <c r="R461" s="67"/>
      <c r="S461" s="67"/>
    </row>
    <row r="462" spans="1:19" s="140" customFormat="1" ht="40.5" hidden="1" customHeight="1">
      <c r="A462" s="67"/>
      <c r="B462" s="142"/>
      <c r="C462" s="67"/>
      <c r="D462" s="67"/>
      <c r="E462" s="67"/>
      <c r="F462" s="141"/>
      <c r="G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</row>
    <row r="463" spans="1:19" s="140" customFormat="1" ht="40.5" customHeight="1">
      <c r="A463" s="67"/>
      <c r="B463" s="142"/>
      <c r="C463" s="67"/>
      <c r="D463" s="67"/>
      <c r="E463" s="67"/>
      <c r="F463" s="141"/>
      <c r="G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</row>
    <row r="464" spans="1:19" s="140" customFormat="1" ht="40.5" customHeight="1">
      <c r="A464" s="67"/>
      <c r="B464" s="142"/>
      <c r="C464" s="67"/>
      <c r="D464" s="67"/>
      <c r="E464" s="67"/>
      <c r="F464" s="141"/>
      <c r="G464" s="67"/>
      <c r="I464" s="67"/>
      <c r="J464" s="67"/>
      <c r="K464" s="67"/>
      <c r="L464" s="67"/>
      <c r="M464" s="67"/>
      <c r="N464" s="67"/>
      <c r="O464" s="67"/>
      <c r="P464" s="67"/>
      <c r="Q464" s="67"/>
      <c r="R464" s="67"/>
      <c r="S464" s="67"/>
    </row>
    <row r="465" spans="1:19" s="140" customFormat="1" ht="21.75" customHeight="1">
      <c r="A465" s="67"/>
      <c r="B465" s="142"/>
      <c r="C465" s="67"/>
      <c r="D465" s="67"/>
      <c r="E465" s="67"/>
      <c r="F465" s="141"/>
      <c r="G465" s="67"/>
      <c r="I465" s="67"/>
      <c r="J465" s="67"/>
      <c r="K465" s="67"/>
      <c r="L465" s="67"/>
      <c r="M465" s="67"/>
      <c r="N465" s="67"/>
      <c r="O465" s="67"/>
      <c r="P465" s="67"/>
      <c r="Q465" s="67"/>
      <c r="R465" s="67"/>
      <c r="S465" s="67"/>
    </row>
    <row r="466" spans="1:19" s="140" customFormat="1" ht="115.5" customHeight="1">
      <c r="A466" s="67"/>
      <c r="B466" s="142"/>
      <c r="C466" s="67"/>
      <c r="D466" s="67"/>
      <c r="E466" s="67"/>
      <c r="F466" s="141"/>
      <c r="G466" s="67"/>
      <c r="I466" s="67"/>
      <c r="J466" s="67"/>
      <c r="K466" s="67"/>
      <c r="L466" s="67"/>
      <c r="M466" s="67"/>
      <c r="N466" s="67"/>
      <c r="O466" s="67"/>
      <c r="P466" s="67"/>
      <c r="Q466" s="67"/>
      <c r="R466" s="67"/>
      <c r="S466" s="67"/>
    </row>
    <row r="467" spans="1:19" s="140" customFormat="1" ht="100.5" customHeight="1">
      <c r="A467" s="67"/>
      <c r="B467" s="142"/>
      <c r="C467" s="67"/>
      <c r="D467" s="67"/>
      <c r="E467" s="67"/>
      <c r="F467" s="141"/>
      <c r="G467" s="67"/>
      <c r="I467" s="67"/>
      <c r="J467" s="67"/>
      <c r="K467" s="67"/>
      <c r="L467" s="67"/>
      <c r="M467" s="67"/>
      <c r="N467" s="67"/>
      <c r="O467" s="67"/>
      <c r="P467" s="67"/>
      <c r="Q467" s="67"/>
      <c r="R467" s="67"/>
      <c r="S467" s="67"/>
    </row>
    <row r="468" spans="1:19" ht="42.75" customHeight="1"/>
    <row r="469" spans="1:19" s="143" customFormat="1" ht="21.75" customHeight="1">
      <c r="A469" s="67"/>
      <c r="B469" s="142"/>
      <c r="C469" s="67"/>
      <c r="D469" s="67"/>
      <c r="E469" s="67"/>
      <c r="F469" s="141"/>
      <c r="G469" s="67"/>
      <c r="H469" s="140"/>
      <c r="I469" s="67"/>
      <c r="S469" s="67"/>
    </row>
    <row r="470" spans="1:19" ht="26.25" customHeight="1">
      <c r="S470" s="143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144" customFormat="1" ht="141" hidden="1" customHeight="1">
      <c r="A487" s="67"/>
      <c r="B487" s="142"/>
      <c r="C487" s="67"/>
      <c r="D487" s="67"/>
      <c r="E487" s="67"/>
      <c r="F487" s="141"/>
      <c r="G487" s="67"/>
      <c r="H487" s="140"/>
      <c r="I487" s="67"/>
      <c r="S487" s="67"/>
    </row>
    <row r="488" spans="1:19" s="144" customFormat="1" ht="45" hidden="1" customHeight="1">
      <c r="A488" s="67"/>
      <c r="B488" s="142"/>
      <c r="C488" s="67"/>
      <c r="D488" s="67"/>
      <c r="E488" s="67"/>
      <c r="F488" s="141"/>
      <c r="G488" s="67"/>
      <c r="H488" s="140"/>
      <c r="I488" s="67"/>
    </row>
    <row r="489" spans="1:19" s="144" customFormat="1" ht="23.25" hidden="1" customHeight="1">
      <c r="A489" s="67"/>
      <c r="B489" s="142"/>
      <c r="C489" s="67"/>
      <c r="D489" s="67"/>
      <c r="E489" s="67"/>
      <c r="F489" s="141"/>
      <c r="G489" s="67"/>
      <c r="H489" s="140"/>
      <c r="I489" s="67"/>
    </row>
    <row r="490" spans="1:19" s="144" customFormat="1" ht="96.75" hidden="1" customHeight="1">
      <c r="A490" s="67"/>
      <c r="B490" s="142"/>
      <c r="C490" s="67"/>
      <c r="D490" s="67"/>
      <c r="E490" s="67"/>
      <c r="F490" s="141"/>
      <c r="G490" s="67"/>
      <c r="H490" s="140"/>
      <c r="I490" s="67"/>
    </row>
    <row r="491" spans="1:19" s="144" customFormat="1" ht="148.5" customHeight="1">
      <c r="A491" s="67"/>
      <c r="B491" s="142"/>
      <c r="C491" s="67"/>
      <c r="D491" s="67"/>
      <c r="E491" s="67"/>
      <c r="F491" s="141"/>
      <c r="G491" s="67"/>
      <c r="H491" s="140"/>
      <c r="I491" s="67"/>
    </row>
    <row r="492" spans="1:19" s="144" customFormat="1" ht="31.5" customHeight="1">
      <c r="A492" s="67"/>
      <c r="B492" s="142"/>
      <c r="C492" s="67"/>
      <c r="D492" s="67"/>
      <c r="E492" s="67"/>
      <c r="F492" s="141"/>
      <c r="G492" s="67"/>
      <c r="H492" s="140"/>
      <c r="I492" s="67"/>
    </row>
    <row r="493" spans="1:19" s="144" customFormat="1" ht="68.25" hidden="1" customHeight="1">
      <c r="A493" s="67"/>
      <c r="B493" s="142"/>
      <c r="C493" s="67"/>
      <c r="D493" s="67"/>
      <c r="E493" s="67"/>
      <c r="F493" s="141"/>
      <c r="G493" s="67"/>
      <c r="H493" s="140"/>
      <c r="I493" s="67"/>
    </row>
    <row r="494" spans="1:19" s="144" customFormat="1" ht="44.25" hidden="1" customHeight="1">
      <c r="A494" s="67"/>
      <c r="B494" s="142"/>
      <c r="C494" s="67"/>
      <c r="D494" s="67"/>
      <c r="E494" s="67"/>
      <c r="F494" s="141"/>
      <c r="G494" s="67"/>
      <c r="H494" s="140"/>
      <c r="I494" s="67"/>
    </row>
    <row r="495" spans="1:19" s="144" customFormat="1" ht="61.5" customHeight="1">
      <c r="A495" s="67"/>
      <c r="B495" s="142"/>
      <c r="C495" s="67"/>
      <c r="D495" s="67"/>
      <c r="E495" s="67"/>
      <c r="F495" s="141"/>
      <c r="G495" s="67"/>
      <c r="H495" s="140"/>
      <c r="I495" s="67"/>
    </row>
    <row r="496" spans="1:19" s="144" customFormat="1" ht="42.75" customHeight="1">
      <c r="A496" s="67"/>
      <c r="B496" s="142"/>
      <c r="C496" s="67"/>
      <c r="D496" s="67"/>
      <c r="E496" s="67"/>
      <c r="F496" s="141"/>
      <c r="G496" s="67"/>
      <c r="H496" s="140"/>
      <c r="I496" s="67"/>
    </row>
    <row r="497" spans="1:9" s="144" customFormat="1" ht="99" customHeight="1">
      <c r="A497" s="67"/>
      <c r="B497" s="142"/>
      <c r="C497" s="67"/>
      <c r="D497" s="67"/>
      <c r="E497" s="67"/>
      <c r="F497" s="141"/>
      <c r="G497" s="67"/>
      <c r="H497" s="140"/>
      <c r="I497" s="67"/>
    </row>
    <row r="498" spans="1:9" s="144" customFormat="1" ht="96.75" customHeight="1">
      <c r="A498" s="67"/>
      <c r="B498" s="142"/>
      <c r="C498" s="67"/>
      <c r="D498" s="67"/>
      <c r="E498" s="67"/>
      <c r="F498" s="141"/>
      <c r="G498" s="67"/>
      <c r="H498" s="140"/>
      <c r="I498" s="67"/>
    </row>
    <row r="499" spans="1:9" s="144" customFormat="1" ht="57.75" customHeight="1">
      <c r="A499" s="67"/>
      <c r="B499" s="142"/>
      <c r="C499" s="67"/>
      <c r="D499" s="67"/>
      <c r="E499" s="67"/>
      <c r="F499" s="141"/>
      <c r="G499" s="67"/>
      <c r="H499" s="140"/>
      <c r="I499" s="67"/>
    </row>
    <row r="500" spans="1:9" s="144" customFormat="1" ht="21.75" customHeight="1">
      <c r="A500" s="67"/>
      <c r="B500" s="142"/>
      <c r="C500" s="67"/>
      <c r="D500" s="67"/>
      <c r="E500" s="67"/>
      <c r="F500" s="141"/>
      <c r="G500" s="67"/>
      <c r="H500" s="140"/>
      <c r="I500" s="67"/>
    </row>
    <row r="501" spans="1:9" s="144" customFormat="1" ht="82.5" customHeight="1">
      <c r="A501" s="67"/>
      <c r="B501" s="142"/>
      <c r="C501" s="67"/>
      <c r="D501" s="67"/>
      <c r="E501" s="67"/>
      <c r="F501" s="141"/>
      <c r="G501" s="67"/>
      <c r="H501" s="140"/>
      <c r="I501" s="67"/>
    </row>
    <row r="502" spans="1:9" s="144" customFormat="1" ht="42" customHeight="1">
      <c r="A502" s="67"/>
      <c r="B502" s="142"/>
      <c r="C502" s="67"/>
      <c r="D502" s="67"/>
      <c r="E502" s="67"/>
      <c r="F502" s="141"/>
      <c r="G502" s="67"/>
      <c r="H502" s="140"/>
      <c r="I502" s="67"/>
    </row>
    <row r="503" spans="1:9" s="144" customFormat="1" ht="58.5" customHeight="1">
      <c r="A503" s="67"/>
      <c r="B503" s="142"/>
      <c r="C503" s="67"/>
      <c r="D503" s="67"/>
      <c r="E503" s="67"/>
      <c r="F503" s="141"/>
      <c r="G503" s="67"/>
      <c r="H503" s="140"/>
      <c r="I503" s="67"/>
    </row>
    <row r="504" spans="1:9" s="144" customFormat="1" ht="39.75" customHeight="1">
      <c r="A504" s="67"/>
      <c r="B504" s="142"/>
      <c r="C504" s="67"/>
      <c r="D504" s="67"/>
      <c r="E504" s="67"/>
      <c r="F504" s="141"/>
      <c r="G504" s="67"/>
      <c r="H504" s="140"/>
      <c r="I504" s="67"/>
    </row>
    <row r="505" spans="1:9" s="144" customFormat="1" ht="76.5" customHeight="1">
      <c r="A505" s="67"/>
      <c r="B505" s="142"/>
      <c r="C505" s="67"/>
      <c r="D505" s="67"/>
      <c r="E505" s="67"/>
      <c r="F505" s="141"/>
      <c r="G505" s="67"/>
      <c r="H505" s="140"/>
      <c r="I505" s="67"/>
    </row>
    <row r="506" spans="1:9" s="144" customFormat="1" ht="47.25" customHeight="1">
      <c r="A506" s="67"/>
      <c r="B506" s="142"/>
      <c r="C506" s="67"/>
      <c r="D506" s="67"/>
      <c r="E506" s="67"/>
      <c r="F506" s="141"/>
      <c r="G506" s="67"/>
      <c r="H506" s="140"/>
      <c r="I506" s="67"/>
    </row>
    <row r="507" spans="1:9" s="144" customFormat="1" ht="30.75" customHeight="1">
      <c r="A507" s="67"/>
      <c r="B507" s="142"/>
      <c r="C507" s="67"/>
      <c r="D507" s="67"/>
      <c r="E507" s="67"/>
      <c r="F507" s="141"/>
      <c r="G507" s="67"/>
      <c r="H507" s="140"/>
      <c r="I507" s="67"/>
    </row>
    <row r="508" spans="1:9" s="144" customFormat="1" ht="79.5" customHeight="1">
      <c r="A508" s="67"/>
      <c r="B508" s="142"/>
      <c r="C508" s="67"/>
      <c r="D508" s="67"/>
      <c r="E508" s="67"/>
      <c r="F508" s="141"/>
      <c r="G508" s="67"/>
      <c r="H508" s="140"/>
      <c r="I508" s="67"/>
    </row>
    <row r="509" spans="1:9" s="144" customFormat="1" ht="44.25" customHeight="1">
      <c r="A509" s="67"/>
      <c r="B509" s="142"/>
      <c r="C509" s="67"/>
      <c r="D509" s="67"/>
      <c r="E509" s="67"/>
      <c r="F509" s="141"/>
      <c r="G509" s="67"/>
      <c r="H509" s="140"/>
      <c r="I509" s="67"/>
    </row>
    <row r="510" spans="1:9" s="144" customFormat="1" ht="81" customHeight="1">
      <c r="A510" s="67"/>
      <c r="B510" s="142"/>
      <c r="C510" s="67"/>
      <c r="D510" s="67"/>
      <c r="E510" s="67"/>
      <c r="F510" s="141"/>
      <c r="G510" s="67"/>
      <c r="H510" s="140"/>
      <c r="I510" s="67"/>
    </row>
    <row r="511" spans="1:9" s="144" customFormat="1" ht="41.25" customHeight="1">
      <c r="A511" s="67"/>
      <c r="B511" s="142"/>
      <c r="C511" s="67"/>
      <c r="D511" s="67"/>
      <c r="E511" s="67"/>
      <c r="F511" s="141"/>
      <c r="G511" s="67"/>
      <c r="H511" s="140"/>
      <c r="I511" s="67"/>
    </row>
    <row r="512" spans="1:9" s="144" customFormat="1" ht="45.75" hidden="1" customHeight="1">
      <c r="A512" s="67"/>
      <c r="B512" s="142"/>
      <c r="C512" s="67"/>
      <c r="D512" s="67"/>
      <c r="E512" s="67"/>
      <c r="F512" s="141"/>
      <c r="G512" s="67"/>
      <c r="H512" s="140"/>
      <c r="I512" s="67"/>
    </row>
    <row r="513" spans="1:19" s="144" customFormat="1" ht="34.5" hidden="1" customHeight="1">
      <c r="A513" s="67"/>
      <c r="B513" s="142"/>
      <c r="C513" s="67"/>
      <c r="D513" s="67"/>
      <c r="E513" s="67"/>
      <c r="F513" s="141"/>
      <c r="G513" s="67"/>
      <c r="H513" s="140"/>
      <c r="I513" s="67"/>
    </row>
    <row r="514" spans="1:19" ht="23.25" customHeight="1">
      <c r="S514" s="144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144" customFormat="1" ht="42.75" hidden="1" customHeight="1">
      <c r="A523" s="67"/>
      <c r="B523" s="142"/>
      <c r="C523" s="67"/>
      <c r="D523" s="67"/>
      <c r="E523" s="67"/>
      <c r="F523" s="141"/>
      <c r="G523" s="67"/>
      <c r="H523" s="140"/>
      <c r="I523" s="67"/>
      <c r="S523" s="67"/>
    </row>
    <row r="524" spans="1:19" s="144" customFormat="1" ht="99" hidden="1" customHeight="1">
      <c r="A524" s="67"/>
      <c r="B524" s="142"/>
      <c r="C524" s="67"/>
      <c r="D524" s="67"/>
      <c r="E524" s="67"/>
      <c r="F524" s="141"/>
      <c r="G524" s="67"/>
      <c r="H524" s="140"/>
      <c r="I524" s="67"/>
    </row>
    <row r="525" spans="1:19" s="143" customFormat="1" ht="27.75" customHeight="1">
      <c r="A525" s="67"/>
      <c r="B525" s="142"/>
      <c r="C525" s="67"/>
      <c r="D525" s="67"/>
      <c r="E525" s="67"/>
      <c r="F525" s="141"/>
      <c r="G525" s="67"/>
      <c r="H525" s="140"/>
      <c r="I525" s="67"/>
      <c r="S525" s="144"/>
    </row>
    <row r="526" spans="1:19" ht="21.75" customHeight="1">
      <c r="S526" s="143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144" customFormat="1" ht="97.5" customHeight="1">
      <c r="A536" s="67"/>
      <c r="B536" s="142"/>
      <c r="C536" s="67"/>
      <c r="D536" s="67"/>
      <c r="E536" s="67"/>
      <c r="F536" s="141"/>
      <c r="G536" s="67"/>
      <c r="H536" s="140"/>
      <c r="I536" s="67"/>
      <c r="S536" s="67"/>
    </row>
    <row r="537" spans="1:19" s="144" customFormat="1" ht="25.5" customHeight="1">
      <c r="A537" s="67"/>
      <c r="B537" s="142"/>
      <c r="C537" s="67"/>
      <c r="D537" s="67"/>
      <c r="E537" s="67"/>
      <c r="F537" s="141"/>
      <c r="G537" s="67"/>
      <c r="H537" s="140"/>
      <c r="I537" s="67"/>
    </row>
    <row r="538" spans="1:19" ht="41.25" hidden="1" customHeight="1">
      <c r="S538" s="144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143" customFormat="1" ht="24" customHeight="1">
      <c r="A551" s="67"/>
      <c r="B551" s="142"/>
      <c r="C551" s="67"/>
      <c r="D551" s="67"/>
      <c r="E551" s="67"/>
      <c r="F551" s="141"/>
      <c r="G551" s="67"/>
      <c r="H551" s="140"/>
      <c r="I551" s="67"/>
      <c r="S551" s="67"/>
    </row>
    <row r="552" spans="1:19" ht="23.25" customHeight="1">
      <c r="S552" s="143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143" customFormat="1" ht="34.5" customHeight="1">
      <c r="A557" s="67"/>
      <c r="B557" s="142"/>
      <c r="C557" s="67"/>
      <c r="D557" s="67"/>
      <c r="E557" s="67"/>
      <c r="F557" s="141"/>
      <c r="G557" s="67"/>
      <c r="H557" s="140"/>
      <c r="I557" s="67"/>
      <c r="S557" s="67"/>
    </row>
    <row r="558" spans="1:19" ht="34.5" hidden="1" customHeight="1">
      <c r="S558" s="143"/>
    </row>
    <row r="559" spans="1:19" ht="120" customHeight="1"/>
    <row r="560" spans="1:19" ht="27" customHeight="1"/>
    <row r="561" spans="1:19" s="143" customFormat="1" ht="54" customHeight="1">
      <c r="A561" s="67"/>
      <c r="B561" s="142"/>
      <c r="C561" s="67"/>
      <c r="D561" s="67"/>
      <c r="E561" s="67"/>
      <c r="F561" s="141"/>
      <c r="G561" s="67"/>
      <c r="H561" s="140"/>
      <c r="I561" s="67"/>
      <c r="S561" s="67"/>
    </row>
    <row r="562" spans="1:19" ht="134.25" customHeight="1">
      <c r="S562" s="143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67"/>
      <c r="F572" s="67"/>
      <c r="H572" s="67"/>
    </row>
    <row r="573" spans="1:19" ht="151.5" customHeight="1">
      <c r="B573" s="67"/>
      <c r="F573" s="67"/>
      <c r="H573" s="67"/>
    </row>
    <row r="574" spans="1:19" ht="23.25" customHeight="1">
      <c r="B574" s="67"/>
      <c r="F574" s="67"/>
      <c r="H574" s="67"/>
    </row>
    <row r="575" spans="1:19" ht="27.75" customHeight="1">
      <c r="B575" s="67"/>
      <c r="F575" s="67"/>
      <c r="H575" s="67"/>
    </row>
    <row r="576" spans="1:19" ht="27.75" customHeight="1">
      <c r="B576" s="67"/>
      <c r="F576" s="67"/>
      <c r="H576" s="67"/>
    </row>
    <row r="577" spans="2:8" ht="27.75" customHeight="1">
      <c r="B577" s="67"/>
      <c r="F577" s="67"/>
      <c r="H577" s="67"/>
    </row>
    <row r="578" spans="2:8" ht="27.75" customHeight="1">
      <c r="B578" s="67"/>
      <c r="F578" s="67"/>
      <c r="H578" s="67"/>
    </row>
    <row r="579" spans="2:8" ht="27.75" customHeight="1">
      <c r="B579" s="67"/>
      <c r="F579" s="67"/>
      <c r="H579" s="67"/>
    </row>
    <row r="580" spans="2:8" ht="27.75" customHeight="1">
      <c r="B580" s="67"/>
      <c r="F580" s="67"/>
      <c r="H580" s="67"/>
    </row>
    <row r="581" spans="2:8" ht="27.75" customHeight="1">
      <c r="B581" s="67"/>
      <c r="F581" s="67"/>
      <c r="H581" s="67"/>
    </row>
    <row r="582" spans="2:8" ht="27.75" customHeight="1">
      <c r="B582" s="67"/>
      <c r="F582" s="67"/>
      <c r="H582" s="67"/>
    </row>
    <row r="583" spans="2:8" ht="27.75" customHeight="1">
      <c r="B583" s="67"/>
      <c r="F583" s="67"/>
      <c r="H583" s="67"/>
    </row>
    <row r="584" spans="2:8" ht="27.75" customHeight="1">
      <c r="B584" s="67"/>
      <c r="F584" s="67"/>
      <c r="H584" s="67"/>
    </row>
    <row r="585" spans="2:8" ht="27.75" customHeight="1">
      <c r="B585" s="67"/>
      <c r="F585" s="67"/>
      <c r="H585" s="67"/>
    </row>
    <row r="586" spans="2:8" ht="27.75" customHeight="1">
      <c r="B586" s="67"/>
      <c r="F586" s="67"/>
      <c r="H586" s="67"/>
    </row>
    <row r="587" spans="2:8" ht="27.75" customHeight="1">
      <c r="B587" s="67"/>
      <c r="F587" s="67"/>
      <c r="H587" s="67"/>
    </row>
    <row r="588" spans="2:8" ht="27.75" customHeight="1">
      <c r="B588" s="67"/>
      <c r="F588" s="67"/>
      <c r="H588" s="67"/>
    </row>
    <row r="589" spans="2:8" ht="27.75" customHeight="1">
      <c r="B589" s="67"/>
      <c r="F589" s="67"/>
      <c r="H589" s="67"/>
    </row>
    <row r="590" spans="2:8" ht="27.75" customHeight="1">
      <c r="B590" s="67"/>
      <c r="F590" s="67"/>
      <c r="H590" s="67"/>
    </row>
    <row r="591" spans="2:8" ht="27.75" customHeight="1">
      <c r="B591" s="67"/>
      <c r="F591" s="67"/>
      <c r="H591" s="67"/>
    </row>
    <row r="592" spans="2:8" ht="27.75" customHeight="1">
      <c r="B592" s="67"/>
      <c r="F592" s="67"/>
      <c r="H592" s="67"/>
    </row>
    <row r="593" spans="2:8" ht="27.75" customHeight="1">
      <c r="B593" s="67"/>
      <c r="F593" s="67"/>
      <c r="H593" s="67"/>
    </row>
    <row r="594" spans="2:8" ht="27.75" customHeight="1">
      <c r="B594" s="67"/>
      <c r="F594" s="67"/>
      <c r="H594" s="67"/>
    </row>
    <row r="595" spans="2:8" ht="27.75" customHeight="1">
      <c r="B595" s="67"/>
      <c r="F595" s="67"/>
      <c r="H595" s="67"/>
    </row>
    <row r="596" spans="2:8" ht="27.75" customHeight="1">
      <c r="B596" s="67"/>
      <c r="F596" s="67"/>
      <c r="H596" s="67"/>
    </row>
    <row r="597" spans="2:8" ht="27.75" customHeight="1">
      <c r="B597" s="67"/>
      <c r="F597" s="67"/>
      <c r="H597" s="67"/>
    </row>
    <row r="598" spans="2:8" ht="27.75" customHeight="1">
      <c r="B598" s="67"/>
      <c r="F598" s="67"/>
      <c r="H598" s="67"/>
    </row>
    <row r="599" spans="2:8" ht="27.75" customHeight="1">
      <c r="B599" s="67"/>
      <c r="F599" s="67"/>
      <c r="H599" s="67"/>
    </row>
    <row r="600" spans="2:8" ht="27.75" customHeight="1">
      <c r="B600" s="67"/>
      <c r="F600" s="67"/>
      <c r="H600" s="67"/>
    </row>
    <row r="601" spans="2:8" ht="27.75" customHeight="1">
      <c r="B601" s="67"/>
      <c r="F601" s="67"/>
      <c r="H601" s="67"/>
    </row>
    <row r="602" spans="2:8" ht="27.75" customHeight="1">
      <c r="B602" s="67"/>
      <c r="F602" s="67"/>
      <c r="H602" s="67"/>
    </row>
    <row r="603" spans="2:8" ht="27.75" customHeight="1">
      <c r="B603" s="67"/>
      <c r="F603" s="67"/>
      <c r="H603" s="67"/>
    </row>
    <row r="604" spans="2:8" ht="27.75" customHeight="1">
      <c r="B604" s="67"/>
      <c r="F604" s="67"/>
      <c r="H604" s="67"/>
    </row>
    <row r="605" spans="2:8" ht="27.75" customHeight="1">
      <c r="B605" s="67"/>
      <c r="F605" s="67"/>
      <c r="H605" s="67"/>
    </row>
    <row r="606" spans="2:8" ht="27.75" customHeight="1">
      <c r="B606" s="67"/>
      <c r="F606" s="67"/>
      <c r="H606" s="67"/>
    </row>
    <row r="607" spans="2:8" ht="27.75" customHeight="1">
      <c r="B607" s="67"/>
      <c r="F607" s="67"/>
      <c r="H607" s="67"/>
    </row>
    <row r="608" spans="2:8" ht="27.75" customHeight="1">
      <c r="B608" s="67"/>
      <c r="F608" s="67"/>
      <c r="H608" s="67"/>
    </row>
    <row r="609" spans="2:8" ht="27.75" customHeight="1">
      <c r="B609" s="67"/>
      <c r="F609" s="67"/>
      <c r="H609" s="67"/>
    </row>
    <row r="610" spans="2:8" ht="27.75" customHeight="1">
      <c r="B610" s="67"/>
      <c r="F610" s="67"/>
      <c r="H610" s="67"/>
    </row>
    <row r="611" spans="2:8" ht="27.75" customHeight="1">
      <c r="B611" s="67"/>
      <c r="F611" s="67"/>
      <c r="H611" s="67"/>
    </row>
    <row r="612" spans="2:8" ht="27.75" customHeight="1">
      <c r="B612" s="67"/>
      <c r="F612" s="67"/>
      <c r="H612" s="67"/>
    </row>
    <row r="613" spans="2:8" ht="27.75" customHeight="1">
      <c r="B613" s="67"/>
      <c r="F613" s="67"/>
      <c r="H613" s="67"/>
    </row>
    <row r="614" spans="2:8" ht="27.75" customHeight="1">
      <c r="B614" s="67"/>
      <c r="F614" s="67"/>
      <c r="H614" s="67"/>
    </row>
    <row r="615" spans="2:8" ht="27.75" customHeight="1">
      <c r="B615" s="67"/>
      <c r="F615" s="67"/>
      <c r="H615" s="67"/>
    </row>
    <row r="616" spans="2:8" ht="27.75" customHeight="1">
      <c r="B616" s="67"/>
      <c r="F616" s="67"/>
      <c r="H616" s="67"/>
    </row>
    <row r="617" spans="2:8" ht="27.75" customHeight="1">
      <c r="B617" s="67"/>
      <c r="F617" s="67"/>
      <c r="H617" s="67"/>
    </row>
    <row r="618" spans="2:8" ht="27.75" customHeight="1">
      <c r="B618" s="67"/>
      <c r="F618" s="67"/>
      <c r="H618" s="67"/>
    </row>
    <row r="619" spans="2:8" ht="27.75" customHeight="1">
      <c r="B619" s="67"/>
      <c r="F619" s="67"/>
      <c r="H619" s="67"/>
    </row>
    <row r="620" spans="2:8" ht="27.75" customHeight="1">
      <c r="B620" s="67"/>
      <c r="F620" s="67"/>
      <c r="H620" s="67"/>
    </row>
    <row r="621" spans="2:8" ht="27.75" customHeight="1">
      <c r="B621" s="67"/>
      <c r="F621" s="67"/>
      <c r="H621" s="67"/>
    </row>
    <row r="622" spans="2:8" ht="27.75" customHeight="1">
      <c r="B622" s="67"/>
      <c r="F622" s="67"/>
      <c r="H622" s="67"/>
    </row>
    <row r="623" spans="2:8" ht="27.75" customHeight="1">
      <c r="B623" s="67"/>
      <c r="F623" s="67"/>
      <c r="H623" s="67"/>
    </row>
    <row r="624" spans="2:8" ht="27.75" customHeight="1">
      <c r="B624" s="67"/>
      <c r="F624" s="67"/>
      <c r="H624" s="67"/>
    </row>
    <row r="625" spans="2:8" ht="27.75" customHeight="1">
      <c r="B625" s="67"/>
      <c r="F625" s="67"/>
      <c r="H625" s="67"/>
    </row>
    <row r="626" spans="2:8" ht="27.75" customHeight="1">
      <c r="B626" s="67"/>
      <c r="F626" s="67"/>
      <c r="H626" s="67"/>
    </row>
    <row r="627" spans="2:8" ht="27.75" customHeight="1">
      <c r="B627" s="67"/>
      <c r="F627" s="67"/>
      <c r="H627" s="67"/>
    </row>
    <row r="628" spans="2:8" ht="27.75" customHeight="1">
      <c r="B628" s="67"/>
      <c r="F628" s="67"/>
      <c r="H628" s="67"/>
    </row>
    <row r="629" spans="2:8" ht="27.75" customHeight="1">
      <c r="B629" s="67"/>
      <c r="F629" s="67"/>
      <c r="H629" s="67"/>
    </row>
    <row r="630" spans="2:8" ht="27.75" customHeight="1">
      <c r="B630" s="67"/>
      <c r="F630" s="67"/>
      <c r="H630" s="67"/>
    </row>
    <row r="631" spans="2:8" ht="27.75" customHeight="1">
      <c r="B631" s="67"/>
      <c r="F631" s="67"/>
      <c r="H631" s="67"/>
    </row>
    <row r="632" spans="2:8" ht="27.75" customHeight="1">
      <c r="B632" s="67"/>
      <c r="F632" s="67"/>
      <c r="H632" s="67"/>
    </row>
    <row r="633" spans="2:8" ht="27.75" customHeight="1">
      <c r="B633" s="67"/>
      <c r="F633" s="67"/>
      <c r="H633" s="67"/>
    </row>
    <row r="634" spans="2:8" ht="27.75" customHeight="1">
      <c r="B634" s="67"/>
      <c r="F634" s="67"/>
      <c r="H634" s="67"/>
    </row>
    <row r="635" spans="2:8" ht="27.75" customHeight="1">
      <c r="B635" s="67"/>
      <c r="F635" s="67"/>
      <c r="H635" s="67"/>
    </row>
    <row r="636" spans="2:8" ht="27.75" customHeight="1">
      <c r="B636" s="67"/>
      <c r="F636" s="67"/>
      <c r="H636" s="67"/>
    </row>
    <row r="637" spans="2:8" ht="27.75" customHeight="1">
      <c r="B637" s="67"/>
      <c r="F637" s="67"/>
      <c r="H637" s="67"/>
    </row>
    <row r="638" spans="2:8" ht="27.75" customHeight="1">
      <c r="B638" s="67"/>
      <c r="F638" s="67"/>
      <c r="H638" s="67"/>
    </row>
    <row r="639" spans="2:8" ht="27.75" customHeight="1">
      <c r="B639" s="67"/>
      <c r="F639" s="67"/>
      <c r="H639" s="67"/>
    </row>
    <row r="640" spans="2:8" ht="27.75" customHeight="1">
      <c r="B640" s="67"/>
      <c r="F640" s="67"/>
      <c r="H640" s="67"/>
    </row>
    <row r="641" spans="2:8" ht="27.75" customHeight="1">
      <c r="B641" s="67"/>
      <c r="F641" s="67"/>
      <c r="H641" s="67"/>
    </row>
    <row r="642" spans="2:8" ht="27.75" customHeight="1">
      <c r="B642" s="67"/>
      <c r="F642" s="67"/>
      <c r="H642" s="67"/>
    </row>
    <row r="643" spans="2:8" ht="27.75" customHeight="1">
      <c r="B643" s="67"/>
      <c r="F643" s="67"/>
      <c r="H643" s="67"/>
    </row>
    <row r="644" spans="2:8" ht="27.75" customHeight="1">
      <c r="B644" s="67"/>
      <c r="F644" s="67"/>
      <c r="H644" s="67"/>
    </row>
    <row r="645" spans="2:8" ht="27.75" customHeight="1">
      <c r="B645" s="67"/>
      <c r="F645" s="67"/>
      <c r="H645" s="67"/>
    </row>
    <row r="646" spans="2:8" ht="27.75" customHeight="1">
      <c r="B646" s="67"/>
      <c r="F646" s="67"/>
      <c r="H646" s="67"/>
    </row>
    <row r="647" spans="2:8" ht="27.75" customHeight="1">
      <c r="B647" s="67"/>
      <c r="F647" s="67"/>
      <c r="H647" s="67"/>
    </row>
    <row r="648" spans="2:8" ht="27.75" customHeight="1">
      <c r="B648" s="67"/>
      <c r="F648" s="67"/>
      <c r="H648" s="67"/>
    </row>
    <row r="649" spans="2:8" ht="27.75" customHeight="1">
      <c r="B649" s="67"/>
      <c r="F649" s="67"/>
      <c r="H649" s="67"/>
    </row>
    <row r="650" spans="2:8" ht="27.75" customHeight="1">
      <c r="B650" s="67"/>
      <c r="F650" s="67"/>
      <c r="H650" s="67"/>
    </row>
    <row r="651" spans="2:8" ht="27.75" customHeight="1">
      <c r="B651" s="67"/>
      <c r="F651" s="67"/>
      <c r="H651" s="67"/>
    </row>
    <row r="652" spans="2:8" ht="27.75" customHeight="1">
      <c r="B652" s="67"/>
      <c r="F652" s="67"/>
      <c r="H652" s="67"/>
    </row>
    <row r="653" spans="2:8" ht="27.75" customHeight="1">
      <c r="B653" s="67"/>
      <c r="F653" s="67"/>
      <c r="H653" s="67"/>
    </row>
    <row r="654" spans="2:8" ht="27.75" customHeight="1">
      <c r="B654" s="67"/>
      <c r="F654" s="67"/>
      <c r="H654" s="67"/>
    </row>
    <row r="655" spans="2:8" ht="27.75" customHeight="1">
      <c r="B655" s="67"/>
      <c r="F655" s="67"/>
      <c r="H655" s="67"/>
    </row>
    <row r="656" spans="2:8" ht="27.75" customHeight="1">
      <c r="B656" s="67"/>
      <c r="F656" s="67"/>
      <c r="H656" s="67"/>
    </row>
    <row r="657" spans="2:8" ht="27.75" customHeight="1">
      <c r="B657" s="67"/>
      <c r="F657" s="67"/>
      <c r="H657" s="67"/>
    </row>
    <row r="658" spans="2:8" ht="27.75" customHeight="1">
      <c r="B658" s="67"/>
      <c r="F658" s="67"/>
      <c r="H658" s="67"/>
    </row>
    <row r="659" spans="2:8" ht="27.75" customHeight="1">
      <c r="B659" s="67"/>
      <c r="F659" s="67"/>
      <c r="H659" s="67"/>
    </row>
    <row r="660" spans="2:8" ht="27.75" customHeight="1">
      <c r="B660" s="67"/>
      <c r="F660" s="67"/>
      <c r="H660" s="67"/>
    </row>
    <row r="661" spans="2:8" ht="27.75" customHeight="1">
      <c r="B661" s="67"/>
      <c r="F661" s="67"/>
      <c r="H661" s="67"/>
    </row>
    <row r="662" spans="2:8" ht="27.75" customHeight="1">
      <c r="B662" s="67"/>
      <c r="F662" s="67"/>
      <c r="H662" s="67"/>
    </row>
    <row r="663" spans="2:8" ht="27.75" customHeight="1">
      <c r="B663" s="67"/>
      <c r="F663" s="67"/>
      <c r="H663" s="67"/>
    </row>
    <row r="664" spans="2:8" ht="27.75" customHeight="1">
      <c r="B664" s="67"/>
      <c r="F664" s="67"/>
      <c r="H664" s="67"/>
    </row>
    <row r="665" spans="2:8" ht="27.75" customHeight="1">
      <c r="B665" s="67"/>
      <c r="F665" s="67"/>
      <c r="H665" s="67"/>
    </row>
    <row r="666" spans="2:8" ht="27.75" customHeight="1">
      <c r="B666" s="67"/>
      <c r="F666" s="67"/>
      <c r="H666" s="67"/>
    </row>
    <row r="667" spans="2:8" ht="27.75" customHeight="1">
      <c r="B667" s="67"/>
      <c r="F667" s="67"/>
      <c r="H667" s="67"/>
    </row>
    <row r="668" spans="2:8" ht="27.75" customHeight="1">
      <c r="B668" s="67"/>
      <c r="F668" s="67"/>
      <c r="H668" s="67"/>
    </row>
    <row r="669" spans="2:8" ht="27.75" customHeight="1">
      <c r="B669" s="67"/>
      <c r="F669" s="67"/>
      <c r="H669" s="67"/>
    </row>
    <row r="670" spans="2:8" ht="27.75" customHeight="1">
      <c r="B670" s="67"/>
      <c r="F670" s="67"/>
      <c r="H670" s="67"/>
    </row>
    <row r="671" spans="2:8" ht="27.75" customHeight="1">
      <c r="B671" s="67"/>
      <c r="F671" s="67"/>
      <c r="H671" s="67"/>
    </row>
    <row r="672" spans="2:8" ht="27.75" customHeight="1">
      <c r="B672" s="67"/>
      <c r="F672" s="67"/>
      <c r="H672" s="67"/>
    </row>
    <row r="673" spans="2:8" ht="27.75" customHeight="1">
      <c r="B673" s="67"/>
      <c r="F673" s="67"/>
      <c r="H673" s="67"/>
    </row>
    <row r="674" spans="2:8" ht="27.75" customHeight="1">
      <c r="B674" s="67"/>
      <c r="F674" s="67"/>
      <c r="H674" s="67"/>
    </row>
    <row r="675" spans="2:8" ht="27.75" customHeight="1">
      <c r="B675" s="67"/>
      <c r="F675" s="67"/>
      <c r="H675" s="67"/>
    </row>
    <row r="676" spans="2:8" ht="27.75" customHeight="1">
      <c r="B676" s="67"/>
      <c r="F676" s="67"/>
      <c r="H676" s="67"/>
    </row>
    <row r="677" spans="2:8" ht="27.75" customHeight="1">
      <c r="B677" s="67"/>
      <c r="F677" s="67"/>
      <c r="H677" s="67"/>
    </row>
    <row r="678" spans="2:8" ht="27.75" customHeight="1">
      <c r="B678" s="67"/>
      <c r="F678" s="67"/>
      <c r="H678" s="67"/>
    </row>
    <row r="679" spans="2:8" ht="27.75" customHeight="1">
      <c r="B679" s="67"/>
      <c r="F679" s="67"/>
      <c r="H679" s="67"/>
    </row>
    <row r="680" spans="2:8" ht="27.75" customHeight="1">
      <c r="B680" s="67"/>
      <c r="F680" s="67"/>
      <c r="H680" s="67"/>
    </row>
    <row r="681" spans="2:8" ht="27.75" customHeight="1">
      <c r="B681" s="67"/>
      <c r="F681" s="67"/>
      <c r="H681" s="67"/>
    </row>
    <row r="682" spans="2:8" ht="27.75" customHeight="1">
      <c r="B682" s="67"/>
      <c r="F682" s="67"/>
      <c r="H682" s="67"/>
    </row>
    <row r="683" spans="2:8" ht="27.75" customHeight="1">
      <c r="B683" s="67"/>
      <c r="F683" s="67"/>
      <c r="H683" s="67"/>
    </row>
    <row r="684" spans="2:8" ht="27.75" customHeight="1">
      <c r="B684" s="67"/>
      <c r="F684" s="67"/>
      <c r="H684" s="67"/>
    </row>
    <row r="685" spans="2:8" ht="27.75" customHeight="1">
      <c r="B685" s="67"/>
      <c r="F685" s="67"/>
      <c r="H685" s="67"/>
    </row>
    <row r="686" spans="2:8" ht="27.75" customHeight="1">
      <c r="B686" s="67"/>
      <c r="F686" s="67"/>
      <c r="H686" s="67"/>
    </row>
    <row r="687" spans="2:8" ht="27.75" customHeight="1">
      <c r="B687" s="67"/>
      <c r="F687" s="67"/>
      <c r="H687" s="67"/>
    </row>
    <row r="688" spans="2:8" ht="27.75" customHeight="1">
      <c r="B688" s="67"/>
      <c r="F688" s="67"/>
      <c r="H688" s="67"/>
    </row>
    <row r="689" spans="2:8" ht="27.75" customHeight="1">
      <c r="B689" s="67"/>
      <c r="F689" s="67"/>
      <c r="H689" s="67"/>
    </row>
    <row r="690" spans="2:8" ht="27.75" customHeight="1">
      <c r="B690" s="67"/>
      <c r="F690" s="67"/>
      <c r="H690" s="67"/>
    </row>
    <row r="691" spans="2:8" ht="27.75" customHeight="1">
      <c r="B691" s="67"/>
      <c r="F691" s="67"/>
      <c r="H691" s="67"/>
    </row>
    <row r="692" spans="2:8" ht="27.75" customHeight="1">
      <c r="B692" s="67"/>
      <c r="F692" s="67"/>
      <c r="H692" s="67"/>
    </row>
    <row r="693" spans="2:8" ht="27.75" customHeight="1">
      <c r="B693" s="67"/>
      <c r="F693" s="67"/>
      <c r="H693" s="67"/>
    </row>
    <row r="694" spans="2:8" ht="27.75" customHeight="1">
      <c r="B694" s="67"/>
      <c r="F694" s="67"/>
      <c r="H694" s="67"/>
    </row>
    <row r="695" spans="2:8" ht="27.75" customHeight="1">
      <c r="B695" s="67"/>
      <c r="F695" s="67"/>
      <c r="H695" s="67"/>
    </row>
    <row r="696" spans="2:8" ht="27.75" customHeight="1">
      <c r="B696" s="67"/>
      <c r="F696" s="67"/>
      <c r="H696" s="67"/>
    </row>
    <row r="697" spans="2:8" ht="27.75" customHeight="1">
      <c r="B697" s="67"/>
      <c r="F697" s="67"/>
      <c r="H697" s="67"/>
    </row>
    <row r="698" spans="2:8" ht="27.75" customHeight="1">
      <c r="B698" s="67"/>
      <c r="F698" s="67"/>
      <c r="H698" s="67"/>
    </row>
    <row r="699" spans="2:8" ht="27.75" customHeight="1">
      <c r="B699" s="67"/>
      <c r="F699" s="67"/>
      <c r="H699" s="67"/>
    </row>
    <row r="700" spans="2:8" ht="27.75" customHeight="1">
      <c r="B700" s="67"/>
      <c r="F700" s="67"/>
      <c r="H700" s="67"/>
    </row>
    <row r="701" spans="2:8" ht="27.75" customHeight="1">
      <c r="B701" s="67"/>
      <c r="F701" s="67"/>
      <c r="H701" s="67"/>
    </row>
    <row r="702" spans="2:8" ht="27.75" customHeight="1">
      <c r="B702" s="67"/>
      <c r="F702" s="67"/>
      <c r="H702" s="67"/>
    </row>
    <row r="703" spans="2:8" ht="27.75" customHeight="1">
      <c r="B703" s="67"/>
      <c r="F703" s="67"/>
      <c r="H703" s="67"/>
    </row>
    <row r="704" spans="2:8" ht="27.75" customHeight="1">
      <c r="B704" s="67"/>
      <c r="F704" s="67"/>
      <c r="H704" s="67"/>
    </row>
    <row r="705" spans="2:8" ht="27.75" customHeight="1">
      <c r="B705" s="67"/>
      <c r="F705" s="67"/>
      <c r="H705" s="67"/>
    </row>
    <row r="706" spans="2:8" ht="27.75" customHeight="1">
      <c r="B706" s="67"/>
      <c r="F706" s="67"/>
      <c r="H706" s="67"/>
    </row>
    <row r="707" spans="2:8" ht="27.75" customHeight="1">
      <c r="B707" s="67"/>
      <c r="F707" s="67"/>
      <c r="H707" s="67"/>
    </row>
    <row r="708" spans="2:8" ht="27.75" customHeight="1">
      <c r="B708" s="67"/>
      <c r="F708" s="67"/>
      <c r="H708" s="67"/>
    </row>
    <row r="709" spans="2:8" ht="27.75" customHeight="1">
      <c r="B709" s="67"/>
      <c r="F709" s="67"/>
      <c r="H709" s="67"/>
    </row>
    <row r="710" spans="2:8" ht="27.75" customHeight="1">
      <c r="B710" s="67"/>
      <c r="F710" s="67"/>
      <c r="H710" s="67"/>
    </row>
    <row r="711" spans="2:8" ht="27.75" customHeight="1">
      <c r="B711" s="67"/>
      <c r="F711" s="67"/>
      <c r="H711" s="67"/>
    </row>
    <row r="712" spans="2:8" ht="27.75" customHeight="1">
      <c r="B712" s="67"/>
      <c r="F712" s="67"/>
      <c r="H712" s="67"/>
    </row>
    <row r="713" spans="2:8" ht="27.75" customHeight="1">
      <c r="B713" s="67"/>
      <c r="F713" s="67"/>
      <c r="H713" s="67"/>
    </row>
    <row r="714" spans="2:8" ht="27.75" customHeight="1">
      <c r="B714" s="67"/>
      <c r="F714" s="67"/>
      <c r="H714" s="67"/>
    </row>
    <row r="715" spans="2:8" ht="27.75" customHeight="1">
      <c r="B715" s="67"/>
      <c r="F715" s="67"/>
      <c r="H715" s="67"/>
    </row>
    <row r="716" spans="2:8" ht="27.75" customHeight="1">
      <c r="B716" s="67"/>
      <c r="F716" s="67"/>
      <c r="H716" s="67"/>
    </row>
    <row r="717" spans="2:8" ht="27.75" customHeight="1">
      <c r="B717" s="67"/>
      <c r="F717" s="67"/>
      <c r="H717" s="67"/>
    </row>
    <row r="718" spans="2:8" ht="27.75" customHeight="1">
      <c r="B718" s="67"/>
      <c r="F718" s="67"/>
      <c r="H718" s="67"/>
    </row>
    <row r="719" spans="2:8" ht="27.75" customHeight="1">
      <c r="B719" s="67"/>
      <c r="F719" s="67"/>
      <c r="H719" s="67"/>
    </row>
    <row r="720" spans="2:8" ht="27.75" customHeight="1">
      <c r="B720" s="67"/>
      <c r="F720" s="67"/>
      <c r="H720" s="67"/>
    </row>
    <row r="721" spans="2:8" ht="27.75" customHeight="1">
      <c r="B721" s="67"/>
      <c r="F721" s="67"/>
      <c r="H721" s="67"/>
    </row>
    <row r="722" spans="2:8" ht="27.75" customHeight="1">
      <c r="B722" s="67"/>
      <c r="F722" s="67"/>
      <c r="H722" s="67"/>
    </row>
    <row r="723" spans="2:8" ht="27.75" customHeight="1">
      <c r="B723" s="67"/>
      <c r="F723" s="67"/>
      <c r="H723" s="67"/>
    </row>
    <row r="724" spans="2:8" ht="27.75" customHeight="1">
      <c r="B724" s="67"/>
      <c r="F724" s="67"/>
      <c r="H724" s="67"/>
    </row>
    <row r="725" spans="2:8" ht="27.75" customHeight="1">
      <c r="B725" s="67"/>
      <c r="F725" s="67"/>
      <c r="H725" s="67"/>
    </row>
    <row r="726" spans="2:8" ht="27.75" customHeight="1">
      <c r="B726" s="67"/>
      <c r="F726" s="67"/>
      <c r="H726" s="67"/>
    </row>
    <row r="727" spans="2:8" ht="27.75" customHeight="1">
      <c r="B727" s="67"/>
      <c r="F727" s="67"/>
      <c r="H727" s="67"/>
    </row>
    <row r="728" spans="2:8" ht="27.75" customHeight="1">
      <c r="B728" s="67"/>
      <c r="F728" s="67"/>
      <c r="H728" s="67"/>
    </row>
    <row r="729" spans="2:8" ht="27.75" customHeight="1">
      <c r="B729" s="67"/>
      <c r="F729" s="67"/>
      <c r="H729" s="67"/>
    </row>
    <row r="730" spans="2:8" ht="27.75" customHeight="1">
      <c r="B730" s="67"/>
      <c r="F730" s="67"/>
      <c r="H730" s="67"/>
    </row>
    <row r="731" spans="2:8" ht="27.75" customHeight="1">
      <c r="B731" s="67"/>
      <c r="F731" s="67"/>
      <c r="H731" s="67"/>
    </row>
    <row r="732" spans="2:8" ht="27.75" customHeight="1">
      <c r="B732" s="67"/>
      <c r="F732" s="67"/>
      <c r="H732" s="67"/>
    </row>
    <row r="733" spans="2:8" ht="27.75" customHeight="1">
      <c r="B733" s="67"/>
      <c r="F733" s="67"/>
      <c r="H733" s="67"/>
    </row>
    <row r="734" spans="2:8" ht="27.75" customHeight="1">
      <c r="B734" s="67"/>
      <c r="F734" s="67"/>
      <c r="H734" s="67"/>
    </row>
    <row r="735" spans="2:8" ht="27.75" customHeight="1">
      <c r="B735" s="67"/>
      <c r="F735" s="67"/>
      <c r="H735" s="67"/>
    </row>
    <row r="736" spans="2:8" ht="27.75" customHeight="1">
      <c r="B736" s="67"/>
      <c r="F736" s="67"/>
      <c r="H736" s="67"/>
    </row>
    <row r="737" spans="2:8" ht="27.75" customHeight="1">
      <c r="B737" s="67"/>
      <c r="F737" s="67"/>
      <c r="H737" s="67"/>
    </row>
    <row r="738" spans="2:8" ht="27.75" customHeight="1">
      <c r="B738" s="67"/>
      <c r="F738" s="67"/>
      <c r="H738" s="67"/>
    </row>
    <row r="739" spans="2:8" ht="27.75" customHeight="1">
      <c r="B739" s="67"/>
      <c r="F739" s="67"/>
      <c r="H739" s="67"/>
    </row>
    <row r="740" spans="2:8" ht="27.75" customHeight="1">
      <c r="B740" s="67"/>
      <c r="F740" s="67"/>
      <c r="H740" s="67"/>
    </row>
    <row r="741" spans="2:8" ht="27.75" customHeight="1">
      <c r="B741" s="67"/>
      <c r="F741" s="67"/>
      <c r="H741" s="67"/>
    </row>
    <row r="742" spans="2:8" ht="27.75" customHeight="1">
      <c r="B742" s="67"/>
      <c r="F742" s="67"/>
      <c r="H742" s="67"/>
    </row>
    <row r="743" spans="2:8" ht="27.75" customHeight="1">
      <c r="B743" s="67"/>
      <c r="F743" s="67"/>
      <c r="H743" s="67"/>
    </row>
    <row r="744" spans="2:8" ht="27.75" customHeight="1">
      <c r="B744" s="67"/>
      <c r="F744" s="67"/>
      <c r="H744" s="67"/>
    </row>
    <row r="745" spans="2:8" ht="27.75" customHeight="1">
      <c r="B745" s="67"/>
      <c r="F745" s="67"/>
      <c r="H745" s="67"/>
    </row>
    <row r="746" spans="2:8" ht="27.75" customHeight="1">
      <c r="B746" s="67"/>
      <c r="F746" s="67"/>
      <c r="H746" s="67"/>
    </row>
    <row r="747" spans="2:8" ht="27.75" customHeight="1">
      <c r="B747" s="67"/>
      <c r="F747" s="67"/>
      <c r="H747" s="67"/>
    </row>
    <row r="748" spans="2:8" ht="27.75" customHeight="1">
      <c r="B748" s="67"/>
      <c r="F748" s="67"/>
      <c r="H748" s="67"/>
    </row>
    <row r="749" spans="2:8" ht="27.75" customHeight="1">
      <c r="B749" s="67"/>
      <c r="F749" s="67"/>
      <c r="H749" s="67"/>
    </row>
    <row r="750" spans="2:8" ht="27.75" customHeight="1">
      <c r="B750" s="67"/>
      <c r="F750" s="67"/>
      <c r="H750" s="67"/>
    </row>
    <row r="751" spans="2:8" ht="27.75" customHeight="1">
      <c r="B751" s="67"/>
      <c r="F751" s="67"/>
      <c r="H751" s="67"/>
    </row>
    <row r="752" spans="2:8" ht="27.75" customHeight="1">
      <c r="B752" s="67"/>
      <c r="F752" s="67"/>
      <c r="H752" s="67"/>
    </row>
    <row r="753" spans="2:8" ht="27.75" customHeight="1">
      <c r="B753" s="67"/>
      <c r="F753" s="67"/>
      <c r="H753" s="67"/>
    </row>
    <row r="754" spans="2:8" ht="27.75" customHeight="1">
      <c r="B754" s="67"/>
      <c r="F754" s="67"/>
      <c r="H754" s="67"/>
    </row>
    <row r="755" spans="2:8" ht="27.75" customHeight="1">
      <c r="B755" s="67"/>
      <c r="F755" s="67"/>
      <c r="H755" s="67"/>
    </row>
    <row r="756" spans="2:8" ht="27.75" customHeight="1">
      <c r="B756" s="67"/>
      <c r="F756" s="67"/>
      <c r="H756" s="67"/>
    </row>
    <row r="757" spans="2:8" ht="27.75" customHeight="1">
      <c r="B757" s="67"/>
      <c r="F757" s="67"/>
      <c r="H757" s="67"/>
    </row>
    <row r="758" spans="2:8" ht="27.75" customHeight="1">
      <c r="B758" s="67"/>
      <c r="F758" s="67"/>
      <c r="H758" s="67"/>
    </row>
    <row r="759" spans="2:8" ht="27.75" customHeight="1">
      <c r="B759" s="67"/>
      <c r="F759" s="67"/>
      <c r="H759" s="67"/>
    </row>
    <row r="760" spans="2:8" ht="27.75" customHeight="1">
      <c r="B760" s="67"/>
      <c r="F760" s="67"/>
      <c r="H760" s="67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52" customWidth="1"/>
    <col min="2" max="16384" width="9.109375" style="52"/>
  </cols>
  <sheetData>
    <row r="1" spans="1:3" ht="18">
      <c r="A1" s="55" t="s">
        <v>62</v>
      </c>
      <c r="B1" s="54"/>
      <c r="C1" s="53"/>
    </row>
    <row r="2" spans="1:3" ht="18">
      <c r="A2" s="55" t="s">
        <v>178</v>
      </c>
      <c r="B2" s="54"/>
      <c r="C2" s="54"/>
    </row>
    <row r="3" spans="1:3" ht="18">
      <c r="A3" s="94" t="s">
        <v>180</v>
      </c>
    </row>
    <row r="4" spans="1:3" ht="18">
      <c r="A4" s="4"/>
    </row>
    <row r="5" spans="1:3" ht="18">
      <c r="A5" s="51" t="s">
        <v>47</v>
      </c>
    </row>
    <row r="6" spans="1:3" ht="18">
      <c r="A6" s="137" t="s">
        <v>184</v>
      </c>
    </row>
    <row r="7" spans="1:3" ht="39.75" customHeight="1">
      <c r="A7" s="17"/>
    </row>
    <row r="8" spans="1:3" ht="24.75" customHeight="1">
      <c r="A8" s="59" t="s">
        <v>4</v>
      </c>
    </row>
    <row r="9" spans="1:3" ht="24.75" hidden="1" customHeight="1">
      <c r="A9" s="58" t="s">
        <v>16</v>
      </c>
    </row>
    <row r="10" spans="1:3" ht="24.75" hidden="1" customHeight="1">
      <c r="A10" s="58" t="s">
        <v>54</v>
      </c>
    </row>
    <row r="11" spans="1:3" ht="24.75" customHeight="1">
      <c r="A11" s="58" t="s">
        <v>67</v>
      </c>
    </row>
    <row r="12" spans="1:3" ht="24.75" customHeight="1">
      <c r="A12" s="58" t="s">
        <v>179</v>
      </c>
    </row>
    <row r="13" spans="1:3" ht="24.75" customHeight="1">
      <c r="A13" s="12" t="s">
        <v>93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4" customWidth="1"/>
    <col min="2" max="2" width="4.6640625" style="4" customWidth="1"/>
    <col min="3" max="3" width="5.6640625" style="4" customWidth="1"/>
    <col min="4" max="4" width="12.33203125" style="4" customWidth="1"/>
    <col min="5" max="5" width="5.6640625" style="4" customWidth="1"/>
    <col min="6" max="6" width="10.6640625" style="4" customWidth="1"/>
    <col min="7" max="7" width="7.44140625" style="4" customWidth="1"/>
    <col min="8" max="8" width="8.5546875" style="4" customWidth="1"/>
    <col min="9" max="9" width="7.5546875" style="4" customWidth="1"/>
    <col min="10" max="10" width="7" style="4" customWidth="1"/>
    <col min="11" max="11" width="6.5546875" style="4" customWidth="1"/>
    <col min="12" max="12" width="6.88671875" style="4" customWidth="1"/>
    <col min="13" max="13" width="8.33203125" style="4" customWidth="1"/>
    <col min="14" max="14" width="8.6640625" style="4" customWidth="1"/>
    <col min="15" max="15" width="8.109375" style="4" customWidth="1"/>
    <col min="16" max="16" width="6.6640625" style="4" customWidth="1"/>
    <col min="17" max="17" width="6" style="4" customWidth="1"/>
    <col min="18" max="18" width="8.6640625" style="4" customWidth="1"/>
    <col min="19" max="19" width="8.109375" style="4" customWidth="1"/>
    <col min="20" max="20" width="7.88671875" style="4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276" t="s">
        <v>31</v>
      </c>
      <c r="Q1" s="276"/>
      <c r="R1" s="276"/>
      <c r="S1" s="42"/>
    </row>
    <row r="2" spans="1:20" ht="40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282" t="s">
        <v>20</v>
      </c>
      <c r="Q2" s="282"/>
      <c r="R2" s="282"/>
      <c r="S2" s="282"/>
    </row>
    <row r="3" spans="1:20" ht="25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97" t="s">
        <v>125</v>
      </c>
      <c r="Q3" s="97"/>
      <c r="R3" s="97"/>
      <c r="S3" s="42"/>
    </row>
    <row r="4" spans="1:20" ht="18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283"/>
      <c r="Q4" s="283"/>
      <c r="R4" s="283"/>
      <c r="S4" s="42"/>
    </row>
    <row r="5" spans="1:20" ht="18.75" hidden="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277"/>
      <c r="Q5" s="277"/>
      <c r="R5" s="277"/>
      <c r="S5" s="277"/>
      <c r="T5" s="277"/>
    </row>
    <row r="6" spans="1:20" ht="21">
      <c r="A6" s="278" t="s">
        <v>152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</row>
    <row r="7" spans="1:20">
      <c r="K7" s="25"/>
      <c r="L7" s="25"/>
      <c r="M7" s="25"/>
      <c r="N7" s="25"/>
      <c r="O7" s="15"/>
      <c r="P7" s="15"/>
      <c r="Q7" s="15"/>
      <c r="R7" s="4" t="s">
        <v>105</v>
      </c>
    </row>
    <row r="8" spans="1:20" ht="15.75" customHeight="1">
      <c r="A8" s="279" t="s">
        <v>106</v>
      </c>
      <c r="B8" s="280" t="s">
        <v>107</v>
      </c>
      <c r="C8" s="280"/>
      <c r="D8" s="280"/>
      <c r="E8" s="280"/>
      <c r="F8" s="279" t="s">
        <v>108</v>
      </c>
      <c r="G8" s="281" t="s">
        <v>109</v>
      </c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</row>
    <row r="9" spans="1:20" ht="201.75" customHeight="1">
      <c r="A9" s="279"/>
      <c r="B9" s="1" t="s">
        <v>110</v>
      </c>
      <c r="C9" s="1" t="s">
        <v>111</v>
      </c>
      <c r="D9" s="1" t="s">
        <v>112</v>
      </c>
      <c r="E9" s="1" t="s">
        <v>113</v>
      </c>
      <c r="F9" s="279"/>
      <c r="G9" s="48" t="s">
        <v>98</v>
      </c>
      <c r="H9" s="48" t="s">
        <v>99</v>
      </c>
      <c r="I9" s="48" t="s">
        <v>100</v>
      </c>
      <c r="J9" s="48" t="s">
        <v>101</v>
      </c>
      <c r="K9" s="48" t="s">
        <v>102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1">
      <c r="A10" s="43" t="s">
        <v>45</v>
      </c>
      <c r="B10" s="43"/>
      <c r="C10" s="43"/>
      <c r="D10" s="43"/>
      <c r="E10" s="43"/>
      <c r="F10" s="46">
        <f>F12+F13+F14+F15</f>
        <v>0</v>
      </c>
      <c r="G10" s="46">
        <f t="shared" ref="G10:T10" si="0">G12+G13+G14+G15</f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</row>
    <row r="11" spans="1:20">
      <c r="A11" s="45" t="s">
        <v>109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38.25" customHeight="1">
      <c r="A12" s="74" t="s">
        <v>53</v>
      </c>
      <c r="B12" s="95" t="s">
        <v>117</v>
      </c>
      <c r="C12" s="96" t="s">
        <v>115</v>
      </c>
      <c r="D12" s="23" t="s">
        <v>52</v>
      </c>
      <c r="E12" s="22" t="s">
        <v>147</v>
      </c>
      <c r="F12" s="57">
        <f>SUM(G12:T12)</f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</row>
    <row r="13" spans="1:20" s="6" customFormat="1" ht="44.25" customHeight="1">
      <c r="A13" s="74" t="s">
        <v>53</v>
      </c>
      <c r="B13" s="73">
        <v>11</v>
      </c>
      <c r="C13" s="75" t="str">
        <f>"01"</f>
        <v>01</v>
      </c>
      <c r="D13" s="23" t="s">
        <v>32</v>
      </c>
      <c r="E13" s="22" t="s">
        <v>147</v>
      </c>
      <c r="F13" s="57">
        <f>SUM(G13:T13)</f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</row>
    <row r="14" spans="1:20" s="78" customFormat="1" ht="57" customHeight="1">
      <c r="A14" s="2" t="s">
        <v>88</v>
      </c>
      <c r="B14" s="79">
        <v>14</v>
      </c>
      <c r="C14" s="75" t="str">
        <f>"03"</f>
        <v>03</v>
      </c>
      <c r="D14" s="22" t="s">
        <v>34</v>
      </c>
      <c r="E14" s="22" t="s">
        <v>147</v>
      </c>
      <c r="F14" s="57">
        <f>SUM(G14:T14)</f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</row>
    <row r="15" spans="1:20" s="21" customFormat="1" ht="59.25" customHeight="1">
      <c r="A15" s="10" t="s">
        <v>46</v>
      </c>
      <c r="B15" s="79">
        <v>14</v>
      </c>
      <c r="C15" s="79" t="str">
        <f>"03"</f>
        <v>03</v>
      </c>
      <c r="D15" s="73" t="s">
        <v>91</v>
      </c>
      <c r="E15" s="22" t="s">
        <v>147</v>
      </c>
      <c r="F15" s="57">
        <f>SUM(G15:T15)</f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1" ht="26.25" hidden="1" customHeight="1"/>
    <row r="18" spans="1:1" ht="21" customHeight="1">
      <c r="A18" s="12" t="s">
        <v>93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6" customWidth="1"/>
    <col min="2" max="2" width="5" style="6" customWidth="1"/>
    <col min="3" max="3" width="5.6640625" style="6" customWidth="1"/>
    <col min="4" max="4" width="10.44140625" style="6" customWidth="1"/>
    <col min="5" max="5" width="5.33203125" style="6" customWidth="1"/>
    <col min="6" max="6" width="9.5546875" style="6" customWidth="1"/>
    <col min="7" max="7" width="8.109375" style="6" customWidth="1"/>
    <col min="8" max="8" width="8.5546875" style="6" customWidth="1"/>
    <col min="9" max="11" width="7.109375" style="6" customWidth="1"/>
    <col min="12" max="13" width="7.33203125" style="6" customWidth="1"/>
    <col min="14" max="14" width="5.6640625" style="6" customWidth="1"/>
    <col min="15" max="16" width="7.5546875" style="6" customWidth="1"/>
    <col min="17" max="17" width="7.44140625" style="6" customWidth="1"/>
    <col min="18" max="18" width="7.5546875" style="6" customWidth="1"/>
    <col min="19" max="19" width="9.33203125" style="6" customWidth="1"/>
    <col min="20" max="20" width="8.5546875" style="6" customWidth="1"/>
    <col min="21" max="16384" width="9.109375" style="6"/>
  </cols>
  <sheetData>
    <row r="1" spans="1:20" ht="25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133"/>
      <c r="L1" s="133"/>
      <c r="M1" s="133"/>
      <c r="N1" s="133"/>
      <c r="O1" s="37"/>
      <c r="P1" s="284" t="s">
        <v>64</v>
      </c>
      <c r="Q1" s="284"/>
      <c r="R1" s="284"/>
      <c r="S1" s="284"/>
    </row>
    <row r="2" spans="1:20" ht="36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133"/>
      <c r="L2" s="133"/>
      <c r="M2" s="133"/>
      <c r="N2" s="133"/>
      <c r="O2" s="37"/>
      <c r="P2" s="275" t="s">
        <v>20</v>
      </c>
      <c r="Q2" s="275"/>
      <c r="R2" s="275"/>
      <c r="S2" s="275"/>
    </row>
    <row r="3" spans="1:20" ht="25.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133"/>
      <c r="L3" s="133"/>
      <c r="M3" s="133"/>
      <c r="N3" s="133"/>
      <c r="O3" s="37"/>
      <c r="P3" s="129"/>
      <c r="Q3" s="134"/>
      <c r="R3" s="134"/>
      <c r="S3" s="134"/>
    </row>
    <row r="4" spans="1:20" ht="35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133"/>
      <c r="L4" s="133"/>
      <c r="M4" s="133"/>
      <c r="N4" s="133"/>
      <c r="O4" s="37"/>
      <c r="P4" s="285"/>
      <c r="Q4" s="285"/>
      <c r="R4" s="285"/>
      <c r="S4" s="285"/>
      <c r="T4" s="285"/>
    </row>
    <row r="5" spans="1:20" ht="21">
      <c r="A5" s="286" t="s">
        <v>151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</row>
    <row r="6" spans="1:20">
      <c r="K6" s="21"/>
      <c r="L6" s="21"/>
      <c r="M6" s="21"/>
      <c r="N6" s="21"/>
      <c r="O6" s="27"/>
      <c r="P6" s="27"/>
      <c r="Q6" s="27"/>
      <c r="R6" s="6" t="s">
        <v>105</v>
      </c>
    </row>
    <row r="7" spans="1:20">
      <c r="A7" s="280" t="s">
        <v>106</v>
      </c>
      <c r="B7" s="280" t="s">
        <v>107</v>
      </c>
      <c r="C7" s="280"/>
      <c r="D7" s="280"/>
      <c r="E7" s="280"/>
      <c r="F7" s="280" t="s">
        <v>108</v>
      </c>
      <c r="G7" s="287" t="s">
        <v>109</v>
      </c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</row>
    <row r="8" spans="1:20" ht="201.75" customHeight="1">
      <c r="A8" s="280"/>
      <c r="B8" s="128" t="s">
        <v>110</v>
      </c>
      <c r="C8" s="128" t="s">
        <v>111</v>
      </c>
      <c r="D8" s="128" t="s">
        <v>112</v>
      </c>
      <c r="E8" s="128" t="s">
        <v>113</v>
      </c>
      <c r="F8" s="280"/>
      <c r="G8" s="49" t="s">
        <v>98</v>
      </c>
      <c r="H8" s="49" t="s">
        <v>99</v>
      </c>
      <c r="I8" s="49" t="s">
        <v>100</v>
      </c>
      <c r="J8" s="49" t="s">
        <v>101</v>
      </c>
      <c r="K8" s="49" t="s">
        <v>102</v>
      </c>
      <c r="L8" s="49" t="s">
        <v>21</v>
      </c>
      <c r="M8" s="49" t="s">
        <v>22</v>
      </c>
      <c r="N8" s="49" t="s">
        <v>23</v>
      </c>
      <c r="O8" s="49" t="s">
        <v>24</v>
      </c>
      <c r="P8" s="49" t="s">
        <v>25</v>
      </c>
      <c r="Q8" s="49" t="s">
        <v>26</v>
      </c>
      <c r="R8" s="49" t="s">
        <v>27</v>
      </c>
      <c r="S8" s="49" t="s">
        <v>28</v>
      </c>
      <c r="T8" s="49" t="s">
        <v>29</v>
      </c>
    </row>
    <row r="9" spans="1:20" s="78" customFormat="1" ht="21">
      <c r="A9" s="135" t="s">
        <v>45</v>
      </c>
      <c r="B9" s="135"/>
      <c r="C9" s="135"/>
      <c r="D9" s="135"/>
      <c r="E9" s="135"/>
      <c r="F9" s="77">
        <f>F11</f>
        <v>1139.2200000000003</v>
      </c>
      <c r="G9" s="77">
        <f t="shared" ref="G9:T9" si="0">G11</f>
        <v>65.099999999999994</v>
      </c>
      <c r="H9" s="77">
        <f t="shared" si="0"/>
        <v>162.74</v>
      </c>
      <c r="I9" s="77">
        <f t="shared" si="0"/>
        <v>65.099999999999994</v>
      </c>
      <c r="J9" s="77">
        <f t="shared" si="0"/>
        <v>65.099999999999994</v>
      </c>
      <c r="K9" s="77">
        <f t="shared" si="0"/>
        <v>65.099999999999994</v>
      </c>
      <c r="L9" s="77">
        <f t="shared" si="0"/>
        <v>65.099999999999994</v>
      </c>
      <c r="M9" s="77">
        <f t="shared" si="0"/>
        <v>65.099999999999994</v>
      </c>
      <c r="N9" s="77">
        <f t="shared" si="0"/>
        <v>0</v>
      </c>
      <c r="O9" s="77">
        <f t="shared" si="0"/>
        <v>65.099999999999994</v>
      </c>
      <c r="P9" s="77">
        <f t="shared" si="0"/>
        <v>65.099999999999994</v>
      </c>
      <c r="Q9" s="77">
        <f t="shared" si="0"/>
        <v>65.099999999999994</v>
      </c>
      <c r="R9" s="77">
        <f t="shared" si="0"/>
        <v>65.099999999999994</v>
      </c>
      <c r="S9" s="77">
        <f t="shared" si="0"/>
        <v>162.74</v>
      </c>
      <c r="T9" s="77">
        <f t="shared" si="0"/>
        <v>162.74</v>
      </c>
    </row>
    <row r="10" spans="1:20">
      <c r="A10" s="23" t="s">
        <v>109</v>
      </c>
      <c r="B10" s="23"/>
      <c r="C10" s="23"/>
      <c r="D10" s="23"/>
      <c r="E10" s="23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2"/>
    </row>
    <row r="11" spans="1:20" s="78" customFormat="1" ht="121.5" customHeight="1">
      <c r="A11" s="23" t="s">
        <v>118</v>
      </c>
      <c r="B11" s="50" t="s">
        <v>114</v>
      </c>
      <c r="C11" s="50" t="s">
        <v>117</v>
      </c>
      <c r="D11" s="136" t="s">
        <v>176</v>
      </c>
      <c r="E11" s="50" t="s">
        <v>147</v>
      </c>
      <c r="F11" s="77">
        <f>SUM(G11:T11)</f>
        <v>1139.2200000000003</v>
      </c>
      <c r="G11" s="77">
        <v>65.099999999999994</v>
      </c>
      <c r="H11" s="77">
        <v>162.74</v>
      </c>
      <c r="I11" s="77">
        <v>65.099999999999994</v>
      </c>
      <c r="J11" s="77">
        <v>65.099999999999994</v>
      </c>
      <c r="K11" s="77">
        <v>65.099999999999994</v>
      </c>
      <c r="L11" s="77">
        <v>65.099999999999994</v>
      </c>
      <c r="M11" s="77">
        <v>65.099999999999994</v>
      </c>
      <c r="N11" s="77">
        <v>0</v>
      </c>
      <c r="O11" s="77">
        <v>65.099999999999994</v>
      </c>
      <c r="P11" s="77">
        <v>65.099999999999994</v>
      </c>
      <c r="Q11" s="77">
        <v>65.099999999999994</v>
      </c>
      <c r="R11" s="77">
        <v>65.099999999999994</v>
      </c>
      <c r="S11" s="77">
        <v>162.74</v>
      </c>
      <c r="T11" s="77">
        <v>162.74</v>
      </c>
    </row>
    <row r="13" spans="1:20">
      <c r="A13" s="13" t="s">
        <v>93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4" customWidth="1"/>
    <col min="2" max="2" width="7.109375" style="4" customWidth="1"/>
    <col min="3" max="3" width="5.6640625" style="4" customWidth="1"/>
    <col min="4" max="4" width="12.33203125" style="4" customWidth="1"/>
    <col min="5" max="5" width="7.44140625" style="4" customWidth="1"/>
    <col min="6" max="6" width="11.6640625" style="4" customWidth="1"/>
    <col min="7" max="7" width="7.6640625" style="4" customWidth="1"/>
    <col min="8" max="8" width="9.44140625" style="4" bestFit="1" customWidth="1"/>
    <col min="9" max="9" width="6.5546875" style="4" customWidth="1"/>
    <col min="10" max="10" width="9.44140625" style="4" customWidth="1"/>
    <col min="11" max="11" width="8.109375" style="4" customWidth="1"/>
    <col min="12" max="12" width="9.5546875" style="4" customWidth="1"/>
    <col min="13" max="13" width="10" style="4" customWidth="1"/>
    <col min="14" max="14" width="10.109375" style="4" customWidth="1"/>
    <col min="15" max="15" width="8.109375" style="4" customWidth="1"/>
    <col min="16" max="16" width="7" style="4" customWidth="1"/>
    <col min="17" max="17" width="6" style="4" customWidth="1"/>
    <col min="18" max="18" width="10.88671875" style="4" customWidth="1"/>
    <col min="19" max="19" width="10.109375" style="4" customWidth="1"/>
    <col min="20" max="20" width="9.44140625" style="4" bestFit="1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276" t="s">
        <v>63</v>
      </c>
      <c r="Q1" s="276"/>
      <c r="R1" s="276"/>
      <c r="S1" s="42"/>
    </row>
    <row r="2" spans="1:20" ht="56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282" t="s">
        <v>20</v>
      </c>
      <c r="Q2" s="282"/>
      <c r="R2" s="282"/>
      <c r="S2" s="42"/>
    </row>
    <row r="3" spans="1:20" ht="19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288"/>
      <c r="Q3" s="288"/>
      <c r="R3" s="288"/>
      <c r="S3" s="42"/>
    </row>
    <row r="4" spans="1:20" ht="20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283"/>
      <c r="Q4" s="283"/>
      <c r="R4" s="283"/>
      <c r="S4" s="42"/>
    </row>
    <row r="5" spans="1:20" ht="2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277"/>
      <c r="Q5" s="277"/>
      <c r="R5" s="277"/>
      <c r="S5" s="277"/>
      <c r="T5" s="277"/>
    </row>
    <row r="6" spans="1:20" ht="21">
      <c r="A6" s="278" t="s">
        <v>150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</row>
    <row r="7" spans="1:20">
      <c r="K7" s="25"/>
      <c r="L7" s="25"/>
      <c r="M7" s="25"/>
      <c r="N7" s="25"/>
      <c r="O7" s="15"/>
      <c r="P7" s="15"/>
      <c r="Q7" s="15"/>
      <c r="R7" s="4" t="s">
        <v>105</v>
      </c>
    </row>
    <row r="8" spans="1:20">
      <c r="A8" s="279" t="s">
        <v>106</v>
      </c>
      <c r="B8" s="280" t="s">
        <v>107</v>
      </c>
      <c r="C8" s="280"/>
      <c r="D8" s="280"/>
      <c r="E8" s="280"/>
      <c r="F8" s="279" t="s">
        <v>108</v>
      </c>
      <c r="G8" s="281" t="s">
        <v>109</v>
      </c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</row>
    <row r="9" spans="1:20" ht="201.75" customHeight="1">
      <c r="A9" s="279"/>
      <c r="B9" s="1" t="s">
        <v>110</v>
      </c>
      <c r="C9" s="1" t="s">
        <v>111</v>
      </c>
      <c r="D9" s="1" t="s">
        <v>112</v>
      </c>
      <c r="E9" s="1" t="s">
        <v>113</v>
      </c>
      <c r="F9" s="279"/>
      <c r="G9" s="48" t="s">
        <v>98</v>
      </c>
      <c r="H9" s="48" t="s">
        <v>99</v>
      </c>
      <c r="I9" s="48" t="s">
        <v>100</v>
      </c>
      <c r="J9" s="48" t="s">
        <v>101</v>
      </c>
      <c r="K9" s="48" t="s">
        <v>102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1">
      <c r="A10" s="43" t="s">
        <v>45</v>
      </c>
      <c r="B10" s="43"/>
      <c r="C10" s="43"/>
      <c r="D10" s="43"/>
      <c r="E10" s="43"/>
      <c r="F10" s="46">
        <f>F12+F13</f>
        <v>9289</v>
      </c>
      <c r="G10" s="46">
        <f>G12+G13</f>
        <v>0</v>
      </c>
      <c r="H10" s="46">
        <f t="shared" ref="H10:T10" si="0">H12+H13</f>
        <v>1000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6289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2000</v>
      </c>
    </row>
    <row r="11" spans="1:20">
      <c r="A11" s="45" t="s">
        <v>109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57" hidden="1" customHeight="1">
      <c r="A12" s="11" t="s">
        <v>75</v>
      </c>
      <c r="B12" s="24" t="s">
        <v>50</v>
      </c>
      <c r="C12" s="24" t="s">
        <v>51</v>
      </c>
      <c r="D12" s="127" t="s">
        <v>166</v>
      </c>
      <c r="E12" s="24" t="s">
        <v>147</v>
      </c>
      <c r="F12" s="76">
        <f>SUM(G12:T12)</f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</row>
    <row r="13" spans="1:20" s="78" customFormat="1" ht="99.75" customHeight="1">
      <c r="A13" s="23" t="s">
        <v>12</v>
      </c>
      <c r="B13" s="24" t="s">
        <v>116</v>
      </c>
      <c r="C13" s="24" t="s">
        <v>115</v>
      </c>
      <c r="D13" s="24" t="s">
        <v>119</v>
      </c>
      <c r="E13" s="24" t="s">
        <v>147</v>
      </c>
      <c r="F13" s="76">
        <f>SUM(G13:T13)</f>
        <v>9289</v>
      </c>
      <c r="G13" s="76">
        <v>0</v>
      </c>
      <c r="H13" s="76">
        <v>1000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6289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2000</v>
      </c>
    </row>
    <row r="14" spans="1:20" s="78" customFormat="1" ht="111.75" hidden="1" customHeight="1">
      <c r="A14" s="2" t="s">
        <v>120</v>
      </c>
      <c r="B14" s="24" t="s">
        <v>121</v>
      </c>
      <c r="C14" s="24" t="s">
        <v>51</v>
      </c>
      <c r="D14" s="24" t="s">
        <v>122</v>
      </c>
      <c r="E14" s="24" t="s">
        <v>147</v>
      </c>
      <c r="F14" s="76">
        <f>SUM(G14:T14)</f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</row>
    <row r="16" spans="1:20">
      <c r="A16" s="12" t="s">
        <v>93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4" customWidth="1"/>
    <col min="2" max="2" width="27.88671875" style="4" customWidth="1"/>
    <col min="3" max="3" width="11.44140625" style="4" bestFit="1" customWidth="1"/>
    <col min="4" max="16384" width="9.109375" style="4"/>
  </cols>
  <sheetData>
    <row r="1" spans="1:10" ht="31.5" customHeight="1">
      <c r="B1" s="26" t="s">
        <v>62</v>
      </c>
      <c r="C1" s="35"/>
    </row>
    <row r="2" spans="1:10" ht="35.25" customHeight="1">
      <c r="B2" s="7" t="s">
        <v>20</v>
      </c>
      <c r="C2" s="36"/>
    </row>
    <row r="3" spans="1:10">
      <c r="B3" s="8" t="s">
        <v>124</v>
      </c>
      <c r="C3" s="9"/>
    </row>
    <row r="4" spans="1:10">
      <c r="B4" s="27"/>
      <c r="C4" s="27"/>
    </row>
    <row r="6" spans="1:10" ht="37.5" customHeight="1">
      <c r="A6" s="274" t="s">
        <v>149</v>
      </c>
      <c r="B6" s="274"/>
    </row>
    <row r="7" spans="1:10">
      <c r="A7" s="289"/>
      <c r="B7" s="289"/>
    </row>
    <row r="8" spans="1:10" ht="14.25" customHeight="1">
      <c r="A8" s="17"/>
      <c r="B8" s="20" t="s">
        <v>40</v>
      </c>
    </row>
    <row r="9" spans="1:10" ht="128.25" customHeight="1">
      <c r="A9" s="16" t="s">
        <v>41</v>
      </c>
      <c r="B9" s="16" t="s">
        <v>44</v>
      </c>
      <c r="D9" s="19"/>
      <c r="E9" s="19"/>
      <c r="F9" s="19"/>
      <c r="G9" s="19"/>
      <c r="H9" s="19"/>
      <c r="I9" s="19"/>
      <c r="J9" s="19"/>
    </row>
    <row r="10" spans="1:10" ht="37.5" customHeight="1">
      <c r="A10" s="14" t="s">
        <v>98</v>
      </c>
      <c r="B10" s="72">
        <v>1300</v>
      </c>
      <c r="C10" s="6"/>
      <c r="D10" s="19"/>
      <c r="E10" s="19"/>
      <c r="F10" s="19"/>
      <c r="G10" s="19"/>
      <c r="H10" s="19"/>
      <c r="I10" s="19"/>
      <c r="J10" s="19"/>
    </row>
    <row r="11" spans="1:10" ht="37.5" customHeight="1">
      <c r="A11" s="14" t="s">
        <v>99</v>
      </c>
      <c r="B11" s="72">
        <v>500</v>
      </c>
      <c r="C11" s="6"/>
      <c r="D11" s="19"/>
      <c r="E11" s="19"/>
      <c r="F11" s="19"/>
      <c r="G11" s="19"/>
      <c r="H11" s="19"/>
      <c r="I11" s="19"/>
      <c r="J11" s="19"/>
    </row>
    <row r="12" spans="1:10" ht="37.5" customHeight="1">
      <c r="A12" s="14" t="s">
        <v>100</v>
      </c>
      <c r="B12" s="72">
        <v>1070</v>
      </c>
      <c r="C12" s="6"/>
      <c r="D12" s="19"/>
      <c r="E12" s="19"/>
      <c r="F12" s="19"/>
      <c r="G12" s="19"/>
      <c r="H12" s="19"/>
      <c r="I12" s="19"/>
      <c r="J12" s="19"/>
    </row>
    <row r="13" spans="1:10" ht="37.5" customHeight="1">
      <c r="A13" s="14" t="s">
        <v>101</v>
      </c>
      <c r="B13" s="72">
        <v>1200</v>
      </c>
      <c r="C13" s="6"/>
      <c r="D13" s="19"/>
      <c r="E13" s="19"/>
      <c r="F13" s="19"/>
      <c r="G13" s="19"/>
      <c r="H13" s="19"/>
      <c r="I13" s="19"/>
      <c r="J13" s="19"/>
    </row>
    <row r="14" spans="1:10" ht="37.5" customHeight="1">
      <c r="A14" s="14" t="s">
        <v>102</v>
      </c>
      <c r="B14" s="72">
        <v>1600</v>
      </c>
      <c r="C14" s="6"/>
      <c r="D14" s="19"/>
      <c r="E14" s="19"/>
      <c r="F14" s="19"/>
      <c r="G14" s="19"/>
      <c r="H14" s="19"/>
      <c r="I14" s="19"/>
      <c r="J14" s="19"/>
    </row>
    <row r="15" spans="1:10" ht="37.5" customHeight="1">
      <c r="A15" s="14" t="s">
        <v>21</v>
      </c>
      <c r="B15" s="72">
        <v>970</v>
      </c>
      <c r="C15" s="6"/>
      <c r="D15" s="19"/>
      <c r="E15" s="19"/>
      <c r="F15" s="19"/>
      <c r="G15" s="19"/>
      <c r="H15" s="19"/>
      <c r="I15" s="19"/>
      <c r="J15" s="19"/>
    </row>
    <row r="16" spans="1:10" ht="37.5" customHeight="1">
      <c r="A16" s="14" t="s">
        <v>22</v>
      </c>
      <c r="B16" s="72">
        <v>750</v>
      </c>
      <c r="C16" s="6"/>
      <c r="D16" s="19"/>
      <c r="E16" s="19"/>
      <c r="F16" s="19"/>
      <c r="G16" s="19"/>
      <c r="H16" s="19"/>
      <c r="I16" s="19"/>
      <c r="J16" s="19"/>
    </row>
    <row r="17" spans="1:10" ht="37.5" customHeight="1">
      <c r="A17" s="14" t="s">
        <v>23</v>
      </c>
      <c r="B17" s="72">
        <v>0</v>
      </c>
      <c r="C17" s="6"/>
      <c r="D17" s="19"/>
      <c r="E17" s="19"/>
      <c r="F17" s="19"/>
      <c r="G17" s="19"/>
      <c r="H17" s="19"/>
      <c r="I17" s="19"/>
      <c r="J17" s="19"/>
    </row>
    <row r="18" spans="1:10" ht="37.5" customHeight="1">
      <c r="A18" s="14" t="s">
        <v>24</v>
      </c>
      <c r="B18" s="72">
        <v>600</v>
      </c>
      <c r="C18" s="6"/>
      <c r="D18" s="19"/>
      <c r="E18" s="19"/>
      <c r="F18" s="19"/>
      <c r="G18" s="19"/>
      <c r="H18" s="19"/>
      <c r="I18" s="19"/>
      <c r="J18" s="19"/>
    </row>
    <row r="19" spans="1:10" ht="37.5" customHeight="1">
      <c r="A19" s="14" t="s">
        <v>25</v>
      </c>
      <c r="B19" s="72">
        <v>1500</v>
      </c>
      <c r="C19" s="6"/>
      <c r="D19" s="19"/>
      <c r="E19" s="19"/>
      <c r="F19" s="19"/>
      <c r="G19" s="19"/>
      <c r="H19" s="19"/>
      <c r="I19" s="19"/>
      <c r="J19" s="19"/>
    </row>
    <row r="20" spans="1:10" ht="37.5" customHeight="1">
      <c r="A20" s="2" t="s">
        <v>26</v>
      </c>
      <c r="B20" s="72">
        <v>800</v>
      </c>
      <c r="C20" s="6"/>
      <c r="D20" s="19"/>
      <c r="E20" s="19"/>
      <c r="F20" s="19"/>
      <c r="G20" s="19"/>
      <c r="H20" s="19"/>
      <c r="I20" s="19"/>
      <c r="J20" s="19"/>
    </row>
    <row r="21" spans="1:10" ht="37.5" customHeight="1">
      <c r="A21" s="2" t="s">
        <v>27</v>
      </c>
      <c r="B21" s="72">
        <v>900</v>
      </c>
      <c r="C21" s="6"/>
      <c r="D21" s="19"/>
      <c r="E21" s="19"/>
      <c r="F21" s="19"/>
      <c r="G21" s="19"/>
      <c r="H21" s="19"/>
      <c r="I21" s="19"/>
      <c r="J21" s="19"/>
    </row>
    <row r="22" spans="1:10" ht="37.5" customHeight="1">
      <c r="A22" s="2" t="s">
        <v>28</v>
      </c>
      <c r="B22" s="72">
        <v>100</v>
      </c>
      <c r="C22" s="6"/>
      <c r="D22" s="19"/>
      <c r="E22" s="19"/>
      <c r="F22" s="19"/>
      <c r="G22" s="19"/>
      <c r="H22" s="19"/>
      <c r="I22" s="19"/>
      <c r="J22" s="19"/>
    </row>
    <row r="23" spans="1:10" ht="37.5" customHeight="1">
      <c r="A23" s="2" t="s">
        <v>29</v>
      </c>
      <c r="B23" s="72">
        <v>0</v>
      </c>
      <c r="C23" s="37"/>
      <c r="D23" s="19"/>
      <c r="E23" s="19"/>
      <c r="F23" s="19"/>
      <c r="G23" s="19"/>
      <c r="H23" s="19"/>
      <c r="I23" s="19"/>
      <c r="J23" s="19"/>
    </row>
    <row r="24" spans="1:10" s="34" customFormat="1" ht="37.5" customHeight="1">
      <c r="A24" s="38" t="s">
        <v>30</v>
      </c>
      <c r="B24" s="72">
        <f>SUM(B10:B23)</f>
        <v>11290</v>
      </c>
      <c r="C24" s="39"/>
      <c r="D24" s="39"/>
      <c r="E24" s="39"/>
      <c r="F24" s="39"/>
      <c r="G24" s="39"/>
      <c r="H24" s="39"/>
      <c r="I24" s="40"/>
      <c r="J24" s="40"/>
    </row>
    <row r="25" spans="1:10" ht="30.75" customHeight="1">
      <c r="C25" s="19"/>
      <c r="D25" s="19"/>
      <c r="E25" s="19"/>
      <c r="F25" s="19"/>
      <c r="G25" s="19"/>
      <c r="H25" s="19"/>
      <c r="I25" s="19"/>
      <c r="J25" s="19"/>
    </row>
    <row r="26" spans="1:10">
      <c r="A26" s="5" t="s">
        <v>93</v>
      </c>
      <c r="D26" s="19"/>
      <c r="E26" s="19"/>
      <c r="F26" s="19"/>
      <c r="G26" s="19"/>
      <c r="H26" s="19"/>
      <c r="I26" s="19"/>
      <c r="J26" s="19"/>
    </row>
    <row r="27" spans="1:10">
      <c r="A27" s="17"/>
      <c r="D27" s="19"/>
      <c r="E27" s="19"/>
      <c r="F27" s="19"/>
      <c r="G27" s="19"/>
      <c r="H27" s="19"/>
      <c r="I27" s="19"/>
      <c r="J27" s="19"/>
    </row>
    <row r="28" spans="1:10">
      <c r="D28" s="19"/>
      <c r="E28" s="19"/>
      <c r="F28" s="19"/>
      <c r="G28" s="19"/>
      <c r="H28" s="19"/>
      <c r="I28" s="19"/>
      <c r="J28" s="19"/>
    </row>
    <row r="29" spans="1:10">
      <c r="D29" s="19"/>
      <c r="E29" s="19"/>
      <c r="F29" s="19"/>
      <c r="G29" s="19"/>
      <c r="H29" s="19"/>
      <c r="I29" s="19"/>
      <c r="J29" s="19"/>
    </row>
    <row r="30" spans="1:10">
      <c r="D30" s="19"/>
      <c r="E30" s="19"/>
      <c r="F30" s="19"/>
      <c r="G30" s="19"/>
      <c r="H30" s="19"/>
      <c r="I30" s="19"/>
      <c r="J30" s="19"/>
    </row>
    <row r="31" spans="1:10">
      <c r="D31" s="19"/>
      <c r="E31" s="19"/>
      <c r="F31" s="19"/>
      <c r="G31" s="19"/>
      <c r="H31" s="19"/>
      <c r="I31" s="19"/>
      <c r="J31" s="19"/>
    </row>
    <row r="32" spans="1:10">
      <c r="D32" s="19"/>
      <c r="E32" s="19"/>
      <c r="F32" s="19"/>
      <c r="G32" s="19"/>
      <c r="H32" s="19"/>
      <c r="I32" s="19"/>
      <c r="J32" s="19"/>
    </row>
    <row r="33" spans="4:10">
      <c r="D33" s="19"/>
      <c r="E33" s="19"/>
      <c r="F33" s="19"/>
      <c r="G33" s="19"/>
      <c r="H33" s="19"/>
      <c r="I33" s="19"/>
      <c r="J33" s="19"/>
    </row>
    <row r="34" spans="4:10">
      <c r="D34" s="19"/>
      <c r="E34" s="19"/>
      <c r="F34" s="19"/>
      <c r="G34" s="19"/>
      <c r="H34" s="19"/>
      <c r="I34" s="19"/>
      <c r="J34" s="19"/>
    </row>
    <row r="35" spans="4:10">
      <c r="D35" s="19"/>
      <c r="E35" s="19"/>
      <c r="F35" s="19"/>
      <c r="G35" s="19"/>
      <c r="H35" s="19"/>
      <c r="I35" s="19"/>
      <c r="J35" s="19"/>
    </row>
    <row r="36" spans="4:10">
      <c r="D36" s="19"/>
      <c r="E36" s="19"/>
      <c r="F36" s="19"/>
      <c r="G36" s="19"/>
      <c r="H36" s="19"/>
      <c r="I36" s="19"/>
      <c r="J36" s="19"/>
    </row>
    <row r="37" spans="4:10">
      <c r="D37" s="19"/>
      <c r="E37" s="19"/>
      <c r="F37" s="19"/>
      <c r="G37" s="19"/>
      <c r="H37" s="19"/>
      <c r="I37" s="19"/>
      <c r="J37" s="19"/>
    </row>
    <row r="38" spans="4:10">
      <c r="D38" s="19"/>
      <c r="E38" s="19"/>
      <c r="F38" s="19"/>
      <c r="G38" s="19"/>
      <c r="H38" s="19"/>
      <c r="I38" s="19"/>
      <c r="J38" s="19"/>
    </row>
    <row r="39" spans="4:10">
      <c r="D39" s="19"/>
      <c r="E39" s="19"/>
      <c r="F39" s="19"/>
      <c r="G39" s="19"/>
      <c r="H39" s="19"/>
      <c r="I39" s="19"/>
      <c r="J39" s="19"/>
    </row>
    <row r="40" spans="4:10">
      <c r="D40" s="19"/>
      <c r="E40" s="19"/>
      <c r="F40" s="19"/>
      <c r="G40" s="19"/>
      <c r="H40" s="19"/>
      <c r="I40" s="19"/>
      <c r="J40" s="19"/>
    </row>
    <row r="41" spans="4:10">
      <c r="D41" s="19"/>
      <c r="E41" s="19"/>
      <c r="F41" s="19"/>
      <c r="G41" s="19"/>
      <c r="H41" s="19"/>
      <c r="I41" s="19"/>
      <c r="J41" s="19"/>
    </row>
    <row r="42" spans="4:10">
      <c r="D42" s="19"/>
      <c r="E42" s="19"/>
      <c r="F42" s="19"/>
      <c r="G42" s="19"/>
      <c r="H42" s="19"/>
      <c r="I42" s="19"/>
      <c r="J42" s="19"/>
    </row>
    <row r="43" spans="4:10">
      <c r="D43" s="19"/>
      <c r="E43" s="19"/>
      <c r="F43" s="19"/>
      <c r="G43" s="19"/>
      <c r="H43" s="19"/>
      <c r="I43" s="19"/>
      <c r="J43" s="19"/>
    </row>
    <row r="44" spans="4:10">
      <c r="D44" s="19"/>
      <c r="E44" s="19"/>
      <c r="F44" s="19"/>
      <c r="G44" s="19"/>
      <c r="H44" s="19"/>
      <c r="I44" s="19"/>
      <c r="J44" s="19"/>
    </row>
    <row r="45" spans="4:10">
      <c r="D45" s="19"/>
      <c r="E45" s="19"/>
      <c r="F45" s="19"/>
      <c r="G45" s="19"/>
      <c r="H45" s="19"/>
      <c r="I45" s="19"/>
      <c r="J45" s="19"/>
    </row>
    <row r="46" spans="4:10">
      <c r="D46" s="19"/>
      <c r="E46" s="19"/>
      <c r="F46" s="19"/>
      <c r="G46" s="19"/>
      <c r="H46" s="19"/>
      <c r="I46" s="19"/>
      <c r="J46" s="19"/>
    </row>
    <row r="47" spans="4:10">
      <c r="D47" s="19"/>
      <c r="E47" s="19"/>
      <c r="F47" s="19"/>
      <c r="G47" s="19"/>
      <c r="H47" s="19"/>
      <c r="I47" s="19"/>
      <c r="J47" s="19"/>
    </row>
    <row r="48" spans="4:10">
      <c r="D48" s="19"/>
      <c r="E48" s="19"/>
      <c r="F48" s="19"/>
      <c r="G48" s="19"/>
      <c r="H48" s="19"/>
      <c r="I48" s="19"/>
      <c r="J48" s="19"/>
    </row>
    <row r="49" spans="4:10">
      <c r="D49" s="19"/>
      <c r="E49" s="19"/>
      <c r="F49" s="19"/>
      <c r="G49" s="19"/>
      <c r="H49" s="19"/>
      <c r="I49" s="19"/>
      <c r="J49" s="19"/>
    </row>
    <row r="50" spans="4:10">
      <c r="D50" s="19"/>
      <c r="E50" s="19"/>
      <c r="F50" s="19"/>
      <c r="G50" s="19"/>
      <c r="H50" s="19"/>
      <c r="I50" s="19"/>
      <c r="J50" s="19"/>
    </row>
    <row r="51" spans="4:10">
      <c r="D51" s="19"/>
      <c r="E51" s="19"/>
      <c r="F51" s="19"/>
      <c r="G51" s="19"/>
      <c r="H51" s="19"/>
      <c r="I51" s="19"/>
      <c r="J51" s="19"/>
    </row>
    <row r="52" spans="4:10">
      <c r="D52" s="19"/>
      <c r="E52" s="19"/>
      <c r="F52" s="19"/>
      <c r="G52" s="19"/>
      <c r="H52" s="19"/>
      <c r="I52" s="19"/>
      <c r="J52" s="19"/>
    </row>
    <row r="53" spans="4:10">
      <c r="D53" s="19"/>
      <c r="E53" s="19"/>
      <c r="F53" s="19"/>
      <c r="G53" s="19"/>
      <c r="H53" s="19"/>
      <c r="I53" s="19"/>
      <c r="J53" s="19"/>
    </row>
    <row r="54" spans="4:10">
      <c r="D54" s="19"/>
      <c r="E54" s="19"/>
      <c r="F54" s="19"/>
      <c r="G54" s="19"/>
      <c r="H54" s="19"/>
      <c r="I54" s="19"/>
      <c r="J54" s="19"/>
    </row>
    <row r="55" spans="4:10">
      <c r="D55" s="19"/>
      <c r="E55" s="19"/>
      <c r="F55" s="19"/>
      <c r="G55" s="19"/>
      <c r="H55" s="19"/>
      <c r="I55" s="19"/>
      <c r="J55" s="19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нормативные обязательства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2017-03-27T12:05:45Z</cp:lastPrinted>
  <dcterms:created xsi:type="dcterms:W3CDTF">2011-10-14T11:35:08Z</dcterms:created>
  <dcterms:modified xsi:type="dcterms:W3CDTF">2024-03-28T07:45:27Z</dcterms:modified>
</cp:coreProperties>
</file>