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384" windowHeight="7464" tabRatio="834" firstSheet="9" activeTab="10"/>
  </bookViews>
  <sheets>
    <sheet name="казна" sheetId="17" state="hidden" r:id="rId1"/>
    <sheet name="программы" sheetId="19" state="hidden" r:id="rId2"/>
    <sheet name="перечень догов" sheetId="13" state="hidden" r:id="rId3"/>
    <sheet name="внут взаимст" sheetId="11" state="hidden" r:id="rId4"/>
    <sheet name="иные" sheetId="16" state="hidden" r:id="rId5"/>
    <sheet name="субвенции" sheetId="14" state="hidden" r:id="rId6"/>
    <sheet name="субсидии" sheetId="10" state="hidden" r:id="rId7"/>
    <sheet name="сбалансирован" sheetId="9" state="hidden" r:id="rId8"/>
    <sheet name="выравнив" sheetId="8" state="hidden" r:id="rId9"/>
    <sheet name="расходы программы" sheetId="21" r:id="rId10"/>
    <sheet name="ведомственная 0" sheetId="22" r:id="rId11"/>
    <sheet name="расходы" sheetId="1" r:id="rId12"/>
    <sheet name="источники" sheetId="5" r:id="rId13"/>
    <sheet name="доходы" sheetId="3" r:id="rId14"/>
    <sheet name="Лист1" sheetId="20" r:id="rId15"/>
  </sheets>
  <externalReferences>
    <externalReference r:id="rId16"/>
  </externalReferences>
  <definedNames>
    <definedName name="_xlnm.Print_Titles" localSheetId="10">'ведомственная 0'!$12:$12</definedName>
    <definedName name="_xlnm.Print_Titles" localSheetId="13">доходы!$9:$9</definedName>
    <definedName name="_xlnm.Print_Titles" localSheetId="12">источники!$7:$7</definedName>
    <definedName name="_xlnm.Print_Titles" localSheetId="0">казна!#REF!</definedName>
    <definedName name="_xlnm.Print_Titles" localSheetId="11">расходы!$12:$12</definedName>
    <definedName name="_xlnm.Print_Titles" localSheetId="9">'расходы программы'!$12:$12</definedName>
    <definedName name="_xlnm.Print_Area" localSheetId="10">'ведомственная 0'!$A$1:$H$408</definedName>
    <definedName name="_xlnm.Print_Area" localSheetId="3">'внут взаимст'!$A$1:$C$24</definedName>
    <definedName name="_xlnm.Print_Area" localSheetId="13">доходы!$A$1:$C$826</definedName>
    <definedName name="_xlnm.Print_Area" localSheetId="12">источники!$A$1:$C$31</definedName>
    <definedName name="_xlnm.Print_Area" localSheetId="1">программы!$A$1:$D$35</definedName>
    <definedName name="_xlnm.Print_Area" localSheetId="11">расходы!$A$1:$G$408</definedName>
    <definedName name="_xlnm.Print_Area" localSheetId="9">'расходы программы'!$A$1:$F$215</definedName>
  </definedNames>
  <calcPr calcId="125725"/>
</workbook>
</file>

<file path=xl/calcChain.xml><?xml version="1.0" encoding="utf-8"?>
<calcChain xmlns="http://schemas.openxmlformats.org/spreadsheetml/2006/main">
  <c r="H404" i="22"/>
  <c r="G404"/>
  <c r="E404"/>
  <c r="H403"/>
  <c r="E403"/>
  <c r="H402"/>
  <c r="H401" s="1"/>
  <c r="H398" s="1"/>
  <c r="G402"/>
  <c r="E402"/>
  <c r="E401"/>
  <c r="H400"/>
  <c r="H399" s="1"/>
  <c r="E400"/>
  <c r="E399"/>
  <c r="E398"/>
  <c r="H397"/>
  <c r="H396" s="1"/>
  <c r="H395" s="1"/>
  <c r="G397"/>
  <c r="E397"/>
  <c r="E396"/>
  <c r="E395"/>
  <c r="H394"/>
  <c r="H393" s="1"/>
  <c r="H392" s="1"/>
  <c r="G394"/>
  <c r="E394"/>
  <c r="E393"/>
  <c r="E392"/>
  <c r="G390"/>
  <c r="E390"/>
  <c r="H389"/>
  <c r="H388" s="1"/>
  <c r="E389"/>
  <c r="E388"/>
  <c r="E387"/>
  <c r="E386"/>
  <c r="E384"/>
  <c r="H383"/>
  <c r="E383"/>
  <c r="H382"/>
  <c r="H381" s="1"/>
  <c r="E382"/>
  <c r="E381"/>
  <c r="H380"/>
  <c r="H379" s="1"/>
  <c r="G380"/>
  <c r="E380"/>
  <c r="E379"/>
  <c r="E378"/>
  <c r="H376"/>
  <c r="H375" s="1"/>
  <c r="H374" s="1"/>
  <c r="G376"/>
  <c r="E376"/>
  <c r="E375"/>
  <c r="E374"/>
  <c r="H373"/>
  <c r="H372" s="1"/>
  <c r="G373"/>
  <c r="E373"/>
  <c r="E372"/>
  <c r="H371"/>
  <c r="H370" s="1"/>
  <c r="G371"/>
  <c r="E371"/>
  <c r="E370"/>
  <c r="H369"/>
  <c r="H368" s="1"/>
  <c r="G369"/>
  <c r="E369"/>
  <c r="E368"/>
  <c r="H367"/>
  <c r="H366" s="1"/>
  <c r="E367"/>
  <c r="E366"/>
  <c r="H365"/>
  <c r="H364" s="1"/>
  <c r="G365"/>
  <c r="E365"/>
  <c r="E364"/>
  <c r="H363"/>
  <c r="H362" s="1"/>
  <c r="G363"/>
  <c r="E363"/>
  <c r="E362"/>
  <c r="H361"/>
  <c r="H360" s="1"/>
  <c r="G361"/>
  <c r="E361"/>
  <c r="E360"/>
  <c r="E359"/>
  <c r="G358"/>
  <c r="E358"/>
  <c r="H357"/>
  <c r="E357"/>
  <c r="E356"/>
  <c r="D355"/>
  <c r="H354"/>
  <c r="G354"/>
  <c r="E354"/>
  <c r="D354"/>
  <c r="H353"/>
  <c r="H352" s="1"/>
  <c r="E353"/>
  <c r="D353"/>
  <c r="E352"/>
  <c r="D352"/>
  <c r="H351"/>
  <c r="E351"/>
  <c r="D351"/>
  <c r="H350"/>
  <c r="H349" s="1"/>
  <c r="E350"/>
  <c r="D350"/>
  <c r="E349"/>
  <c r="D349"/>
  <c r="H348"/>
  <c r="G348"/>
  <c r="E348"/>
  <c r="D348"/>
  <c r="H347"/>
  <c r="G347"/>
  <c r="E347"/>
  <c r="D347"/>
  <c r="E346"/>
  <c r="D346"/>
  <c r="E345"/>
  <c r="D345"/>
  <c r="H344"/>
  <c r="H343" s="1"/>
  <c r="E344"/>
  <c r="D344"/>
  <c r="E343"/>
  <c r="D343"/>
  <c r="H342"/>
  <c r="H341" s="1"/>
  <c r="E342"/>
  <c r="D342"/>
  <c r="E341"/>
  <c r="D341"/>
  <c r="H340"/>
  <c r="H339" s="1"/>
  <c r="E340"/>
  <c r="D340"/>
  <c r="E339"/>
  <c r="D339"/>
  <c r="H338"/>
  <c r="H337" s="1"/>
  <c r="E338"/>
  <c r="D338"/>
  <c r="E337"/>
  <c r="D337"/>
  <c r="H336"/>
  <c r="H335" s="1"/>
  <c r="E336"/>
  <c r="D336"/>
  <c r="E335"/>
  <c r="D335"/>
  <c r="H334"/>
  <c r="E334"/>
  <c r="D334"/>
  <c r="H333"/>
  <c r="G333"/>
  <c r="E333"/>
  <c r="D333"/>
  <c r="H332"/>
  <c r="H331" s="1"/>
  <c r="E332"/>
  <c r="D332"/>
  <c r="E331"/>
  <c r="D331"/>
  <c r="H330"/>
  <c r="E330"/>
  <c r="D330"/>
  <c r="H329"/>
  <c r="E329"/>
  <c r="D329"/>
  <c r="E328"/>
  <c r="D328"/>
  <c r="H327"/>
  <c r="E327"/>
  <c r="D327"/>
  <c r="H326"/>
  <c r="E326"/>
  <c r="D326"/>
  <c r="E325"/>
  <c r="D325"/>
  <c r="E324"/>
  <c r="D324"/>
  <c r="E323"/>
  <c r="D323"/>
  <c r="E322"/>
  <c r="D322"/>
  <c r="H321"/>
  <c r="H320" s="1"/>
  <c r="E321"/>
  <c r="D321"/>
  <c r="E320"/>
  <c r="D320"/>
  <c r="E319"/>
  <c r="D319"/>
  <c r="D318"/>
  <c r="E317"/>
  <c r="D317"/>
  <c r="E316"/>
  <c r="D316"/>
  <c r="E315"/>
  <c r="D315"/>
  <c r="E314"/>
  <c r="D314"/>
  <c r="E313"/>
  <c r="D313"/>
  <c r="E312"/>
  <c r="D312"/>
  <c r="E311"/>
  <c r="D311"/>
  <c r="E310"/>
  <c r="D310"/>
  <c r="E309"/>
  <c r="D309"/>
  <c r="H308"/>
  <c r="E308"/>
  <c r="D308"/>
  <c r="H307"/>
  <c r="E307"/>
  <c r="D307"/>
  <c r="H306"/>
  <c r="E306"/>
  <c r="D306"/>
  <c r="H305"/>
  <c r="E305"/>
  <c r="D305"/>
  <c r="H304"/>
  <c r="E304"/>
  <c r="D304"/>
  <c r="H303"/>
  <c r="E303"/>
  <c r="D303"/>
  <c r="H302"/>
  <c r="E302"/>
  <c r="D302"/>
  <c r="E301"/>
  <c r="D301"/>
  <c r="H300"/>
  <c r="E300"/>
  <c r="D300"/>
  <c r="H299"/>
  <c r="H298" s="1"/>
  <c r="G299"/>
  <c r="E299"/>
  <c r="D299"/>
  <c r="E298"/>
  <c r="D298"/>
  <c r="H297"/>
  <c r="E297"/>
  <c r="D297"/>
  <c r="H296"/>
  <c r="G296"/>
  <c r="E296"/>
  <c r="D296"/>
  <c r="E295"/>
  <c r="D295"/>
  <c r="E294"/>
  <c r="D294"/>
  <c r="H293"/>
  <c r="E293"/>
  <c r="D293"/>
  <c r="H292"/>
  <c r="E292"/>
  <c r="D292"/>
  <c r="H291"/>
  <c r="E291"/>
  <c r="D291"/>
  <c r="H290"/>
  <c r="E290"/>
  <c r="D290"/>
  <c r="E289"/>
  <c r="D289"/>
  <c r="H288"/>
  <c r="E288"/>
  <c r="D288"/>
  <c r="H287"/>
  <c r="E287"/>
  <c r="D287"/>
  <c r="H286"/>
  <c r="E286"/>
  <c r="D286"/>
  <c r="H285"/>
  <c r="E285"/>
  <c r="D285"/>
  <c r="E284"/>
  <c r="D284"/>
  <c r="H283"/>
  <c r="E283"/>
  <c r="D283"/>
  <c r="H282"/>
  <c r="E282"/>
  <c r="D282"/>
  <c r="E281"/>
  <c r="D281"/>
  <c r="H280"/>
  <c r="G280"/>
  <c r="E280"/>
  <c r="D280"/>
  <c r="H279"/>
  <c r="E279"/>
  <c r="D279"/>
  <c r="E278"/>
  <c r="D278"/>
  <c r="H277"/>
  <c r="E277"/>
  <c r="D277"/>
  <c r="H276"/>
  <c r="E276"/>
  <c r="D276"/>
  <c r="H275"/>
  <c r="H274" s="1"/>
  <c r="E275"/>
  <c r="D275"/>
  <c r="E274"/>
  <c r="D274"/>
  <c r="H273"/>
  <c r="H272" s="1"/>
  <c r="E273"/>
  <c r="D273"/>
  <c r="E272"/>
  <c r="D272"/>
  <c r="H271"/>
  <c r="H270" s="1"/>
  <c r="E271"/>
  <c r="D271"/>
  <c r="E270"/>
  <c r="D270"/>
  <c r="H269"/>
  <c r="H268" s="1"/>
  <c r="E269"/>
  <c r="D269"/>
  <c r="E268"/>
  <c r="D268"/>
  <c r="H267"/>
  <c r="H266" s="1"/>
  <c r="E267"/>
  <c r="D267"/>
  <c r="E266"/>
  <c r="D266"/>
  <c r="H265"/>
  <c r="E265"/>
  <c r="D265"/>
  <c r="H264"/>
  <c r="E264"/>
  <c r="D264"/>
  <c r="H263"/>
  <c r="E263"/>
  <c r="D263"/>
  <c r="H262"/>
  <c r="D262"/>
  <c r="H261"/>
  <c r="H260" s="1"/>
  <c r="E261"/>
  <c r="D261"/>
  <c r="E260"/>
  <c r="D260"/>
  <c r="H259"/>
  <c r="E259"/>
  <c r="D259"/>
  <c r="H258"/>
  <c r="E258"/>
  <c r="D258"/>
  <c r="H257"/>
  <c r="H256" s="1"/>
  <c r="E257"/>
  <c r="D257"/>
  <c r="E256"/>
  <c r="D256"/>
  <c r="H255"/>
  <c r="E255"/>
  <c r="D255"/>
  <c r="H254"/>
  <c r="E254"/>
  <c r="D254"/>
  <c r="H253"/>
  <c r="E253"/>
  <c r="D253"/>
  <c r="H252"/>
  <c r="E252"/>
  <c r="D252"/>
  <c r="E251"/>
  <c r="D251"/>
  <c r="H250"/>
  <c r="E250"/>
  <c r="D250"/>
  <c r="H249"/>
  <c r="E249"/>
  <c r="D249"/>
  <c r="E248"/>
  <c r="D248"/>
  <c r="H247"/>
  <c r="E247"/>
  <c r="D247"/>
  <c r="H246"/>
  <c r="E246"/>
  <c r="D246"/>
  <c r="H245"/>
  <c r="E245"/>
  <c r="D245"/>
  <c r="H244"/>
  <c r="E244"/>
  <c r="D244"/>
  <c r="H243"/>
  <c r="E243"/>
  <c r="D243"/>
  <c r="H242"/>
  <c r="H241" s="1"/>
  <c r="E242"/>
  <c r="D242"/>
  <c r="E241"/>
  <c r="D241"/>
  <c r="H240"/>
  <c r="H238" s="1"/>
  <c r="E240"/>
  <c r="D240"/>
  <c r="H239"/>
  <c r="E239"/>
  <c r="D239"/>
  <c r="E238"/>
  <c r="D238"/>
  <c r="H237"/>
  <c r="E237"/>
  <c r="D237"/>
  <c r="H236"/>
  <c r="E236"/>
  <c r="D236"/>
  <c r="H235"/>
  <c r="E235"/>
  <c r="D235"/>
  <c r="H234"/>
  <c r="E234"/>
  <c r="D234"/>
  <c r="H233"/>
  <c r="E233"/>
  <c r="D233"/>
  <c r="H232"/>
  <c r="H231" s="1"/>
  <c r="E232"/>
  <c r="D232"/>
  <c r="E231"/>
  <c r="D231"/>
  <c r="H230"/>
  <c r="E230"/>
  <c r="D230"/>
  <c r="H229"/>
  <c r="H228" s="1"/>
  <c r="E229"/>
  <c r="D229"/>
  <c r="E228"/>
  <c r="D228"/>
  <c r="H227"/>
  <c r="E227"/>
  <c r="D227"/>
  <c r="H226"/>
  <c r="E226"/>
  <c r="D226"/>
  <c r="H225"/>
  <c r="G225"/>
  <c r="E225"/>
  <c r="D225"/>
  <c r="E224"/>
  <c r="D224"/>
  <c r="E223"/>
  <c r="D223"/>
  <c r="H222"/>
  <c r="E222"/>
  <c r="D222"/>
  <c r="H221"/>
  <c r="E221"/>
  <c r="D221"/>
  <c r="H220"/>
  <c r="E220"/>
  <c r="D220"/>
  <c r="H219"/>
  <c r="E219"/>
  <c r="D219"/>
  <c r="H218"/>
  <c r="H217" s="1"/>
  <c r="E218"/>
  <c r="D218"/>
  <c r="E217"/>
  <c r="D217"/>
  <c r="H216"/>
  <c r="E216"/>
  <c r="D216"/>
  <c r="H215"/>
  <c r="E215"/>
  <c r="D215"/>
  <c r="H214"/>
  <c r="H213" s="1"/>
  <c r="E214"/>
  <c r="D214"/>
  <c r="E213"/>
  <c r="D213"/>
  <c r="H212"/>
  <c r="E212"/>
  <c r="D212"/>
  <c r="H211"/>
  <c r="H210" s="1"/>
  <c r="E211"/>
  <c r="D211"/>
  <c r="E210"/>
  <c r="D210"/>
  <c r="H209"/>
  <c r="H207" s="1"/>
  <c r="E209"/>
  <c r="D209"/>
  <c r="H208"/>
  <c r="E208"/>
  <c r="D208"/>
  <c r="E207"/>
  <c r="D207"/>
  <c r="H206"/>
  <c r="E206"/>
  <c r="D206"/>
  <c r="H205"/>
  <c r="E205"/>
  <c r="D205"/>
  <c r="H204"/>
  <c r="E204"/>
  <c r="D204"/>
  <c r="H203"/>
  <c r="H202" s="1"/>
  <c r="E203"/>
  <c r="D203"/>
  <c r="E202"/>
  <c r="D202"/>
  <c r="H201"/>
  <c r="E201"/>
  <c r="D201"/>
  <c r="H200"/>
  <c r="E200"/>
  <c r="D200"/>
  <c r="H199"/>
  <c r="G199"/>
  <c r="E199"/>
  <c r="D199"/>
  <c r="E198"/>
  <c r="D198"/>
  <c r="E197"/>
  <c r="D197"/>
  <c r="D196"/>
  <c r="H195"/>
  <c r="H194" s="1"/>
  <c r="H193" s="1"/>
  <c r="H192"/>
  <c r="E192"/>
  <c r="D192"/>
  <c r="H191"/>
  <c r="E191"/>
  <c r="D191"/>
  <c r="H190"/>
  <c r="E190"/>
  <c r="D190"/>
  <c r="H189"/>
  <c r="E189"/>
  <c r="D189"/>
  <c r="E188"/>
  <c r="D188"/>
  <c r="H187"/>
  <c r="G187"/>
  <c r="E187"/>
  <c r="D187"/>
  <c r="H186"/>
  <c r="E186"/>
  <c r="D186"/>
  <c r="H185"/>
  <c r="H184" s="1"/>
  <c r="H183" s="1"/>
  <c r="G185"/>
  <c r="E185"/>
  <c r="D185"/>
  <c r="E184"/>
  <c r="D184"/>
  <c r="E183"/>
  <c r="D183"/>
  <c r="H182"/>
  <c r="H181" s="1"/>
  <c r="G182"/>
  <c r="E182"/>
  <c r="D182"/>
  <c r="E181"/>
  <c r="D181"/>
  <c r="H180"/>
  <c r="E180"/>
  <c r="D180"/>
  <c r="E179"/>
  <c r="D179"/>
  <c r="E178"/>
  <c r="D178"/>
  <c r="H177"/>
  <c r="E177"/>
  <c r="D177"/>
  <c r="H176"/>
  <c r="H175" s="1"/>
  <c r="G176"/>
  <c r="E176"/>
  <c r="D176"/>
  <c r="E175"/>
  <c r="D175"/>
  <c r="H174"/>
  <c r="H173" s="1"/>
  <c r="G174"/>
  <c r="E174"/>
  <c r="D174"/>
  <c r="E173"/>
  <c r="D173"/>
  <c r="H172"/>
  <c r="H171" s="1"/>
  <c r="G172"/>
  <c r="E172"/>
  <c r="D172"/>
  <c r="E171"/>
  <c r="D171"/>
  <c r="H170"/>
  <c r="G170"/>
  <c r="E170"/>
  <c r="D170"/>
  <c r="H169"/>
  <c r="E169"/>
  <c r="D169"/>
  <c r="H168"/>
  <c r="G168"/>
  <c r="E168"/>
  <c r="D168"/>
  <c r="H167"/>
  <c r="E167"/>
  <c r="D167"/>
  <c r="H166"/>
  <c r="H165" s="1"/>
  <c r="G166"/>
  <c r="E166"/>
  <c r="D166"/>
  <c r="E165"/>
  <c r="D165"/>
  <c r="H164"/>
  <c r="H163" s="1"/>
  <c r="G164"/>
  <c r="E164"/>
  <c r="D164"/>
  <c r="E163"/>
  <c r="D163"/>
  <c r="H162"/>
  <c r="G162"/>
  <c r="E162"/>
  <c r="D162"/>
  <c r="H161"/>
  <c r="E161"/>
  <c r="D161"/>
  <c r="H160"/>
  <c r="H159" s="1"/>
  <c r="G160"/>
  <c r="E160"/>
  <c r="D160"/>
  <c r="E159"/>
  <c r="D159"/>
  <c r="H158"/>
  <c r="H157" s="1"/>
  <c r="G158"/>
  <c r="E158"/>
  <c r="D158"/>
  <c r="E157"/>
  <c r="D157"/>
  <c r="H156"/>
  <c r="G156"/>
  <c r="E156"/>
  <c r="D156"/>
  <c r="H155"/>
  <c r="E155"/>
  <c r="D155"/>
  <c r="H154"/>
  <c r="H153" s="1"/>
  <c r="G154"/>
  <c r="E154"/>
  <c r="D154"/>
  <c r="E153"/>
  <c r="D153"/>
  <c r="H152"/>
  <c r="H151" s="1"/>
  <c r="G152"/>
  <c r="E152"/>
  <c r="D152"/>
  <c r="E151"/>
  <c r="D151"/>
  <c r="H150"/>
  <c r="H149" s="1"/>
  <c r="G150"/>
  <c r="E150"/>
  <c r="D150"/>
  <c r="E149"/>
  <c r="D149"/>
  <c r="H148"/>
  <c r="H147" s="1"/>
  <c r="G148"/>
  <c r="E148"/>
  <c r="D148"/>
  <c r="E147"/>
  <c r="D147"/>
  <c r="H146"/>
  <c r="H145" s="1"/>
  <c r="G146"/>
  <c r="E146"/>
  <c r="D146"/>
  <c r="E145"/>
  <c r="D145"/>
  <c r="H144"/>
  <c r="H143" s="1"/>
  <c r="G144"/>
  <c r="E144"/>
  <c r="D144"/>
  <c r="E143"/>
  <c r="D143"/>
  <c r="H142"/>
  <c r="H141" s="1"/>
  <c r="G142"/>
  <c r="E142"/>
  <c r="D142"/>
  <c r="E141"/>
  <c r="D141"/>
  <c r="H140"/>
  <c r="H139" s="1"/>
  <c r="G140"/>
  <c r="E140"/>
  <c r="D140"/>
  <c r="E139"/>
  <c r="D139"/>
  <c r="H138"/>
  <c r="H137" s="1"/>
  <c r="G138"/>
  <c r="E138"/>
  <c r="D138"/>
  <c r="E137"/>
  <c r="D137"/>
  <c r="H136"/>
  <c r="H135" s="1"/>
  <c r="G136"/>
  <c r="E136"/>
  <c r="D136"/>
  <c r="E135"/>
  <c r="D135"/>
  <c r="H134"/>
  <c r="H133" s="1"/>
  <c r="G134"/>
  <c r="E134"/>
  <c r="D134"/>
  <c r="E133"/>
  <c r="D133"/>
  <c r="H132"/>
  <c r="H131" s="1"/>
  <c r="G132"/>
  <c r="E132"/>
  <c r="D132"/>
  <c r="E131"/>
  <c r="D131"/>
  <c r="H130"/>
  <c r="H129" s="1"/>
  <c r="G130"/>
  <c r="E130"/>
  <c r="D130"/>
  <c r="E129"/>
  <c r="D129"/>
  <c r="G128"/>
  <c r="E128"/>
  <c r="D128"/>
  <c r="H127"/>
  <c r="E127"/>
  <c r="D127"/>
  <c r="G126"/>
  <c r="E126"/>
  <c r="D126"/>
  <c r="H125"/>
  <c r="E125"/>
  <c r="D125"/>
  <c r="H124"/>
  <c r="H123" s="1"/>
  <c r="G124"/>
  <c r="E124"/>
  <c r="D124"/>
  <c r="E123"/>
  <c r="D123"/>
  <c r="H122"/>
  <c r="H121" s="1"/>
  <c r="G122"/>
  <c r="E122"/>
  <c r="D122"/>
  <c r="E121"/>
  <c r="D121"/>
  <c r="G120"/>
  <c r="E120"/>
  <c r="D120"/>
  <c r="H119"/>
  <c r="E119"/>
  <c r="D119"/>
  <c r="H118"/>
  <c r="G118"/>
  <c r="E118"/>
  <c r="D118"/>
  <c r="H117"/>
  <c r="E117"/>
  <c r="D117"/>
  <c r="H116"/>
  <c r="H115" s="1"/>
  <c r="G116"/>
  <c r="E116"/>
  <c r="D116"/>
  <c r="E115"/>
  <c r="D115"/>
  <c r="H114"/>
  <c r="H113" s="1"/>
  <c r="G114"/>
  <c r="E114"/>
  <c r="D114"/>
  <c r="E113"/>
  <c r="D113"/>
  <c r="H112"/>
  <c r="G112"/>
  <c r="E112"/>
  <c r="D112"/>
  <c r="H111"/>
  <c r="E111"/>
  <c r="D111"/>
  <c r="H108"/>
  <c r="H107" s="1"/>
  <c r="G108"/>
  <c r="E108"/>
  <c r="D108"/>
  <c r="E107"/>
  <c r="D107"/>
  <c r="H106"/>
  <c r="H105" s="1"/>
  <c r="G106"/>
  <c r="E106"/>
  <c r="D106"/>
  <c r="E105"/>
  <c r="D105"/>
  <c r="H104"/>
  <c r="G104"/>
  <c r="E104"/>
  <c r="D104"/>
  <c r="H103"/>
  <c r="H102" s="1"/>
  <c r="G103"/>
  <c r="E103"/>
  <c r="D103"/>
  <c r="E102"/>
  <c r="D102"/>
  <c r="E101"/>
  <c r="D101"/>
  <c r="H99"/>
  <c r="H98" s="1"/>
  <c r="H97" s="1"/>
  <c r="E99"/>
  <c r="D99"/>
  <c r="E98"/>
  <c r="D98"/>
  <c r="E97"/>
  <c r="D97"/>
  <c r="H96"/>
  <c r="D96"/>
  <c r="H94"/>
  <c r="D94"/>
  <c r="H93"/>
  <c r="H92" s="1"/>
  <c r="E93"/>
  <c r="D93"/>
  <c r="E92"/>
  <c r="D92"/>
  <c r="H91"/>
  <c r="G91"/>
  <c r="E91"/>
  <c r="D91"/>
  <c r="H90"/>
  <c r="H89" s="1"/>
  <c r="G90"/>
  <c r="E90"/>
  <c r="D90"/>
  <c r="E89"/>
  <c r="D89"/>
  <c r="H88"/>
  <c r="H87" s="1"/>
  <c r="G88"/>
  <c r="E88"/>
  <c r="D88"/>
  <c r="E87"/>
  <c r="D87"/>
  <c r="D86"/>
  <c r="D82"/>
  <c r="D81"/>
  <c r="D80"/>
  <c r="E79"/>
  <c r="D79"/>
  <c r="D78"/>
  <c r="H77"/>
  <c r="H76" s="1"/>
  <c r="G77"/>
  <c r="D77"/>
  <c r="D76"/>
  <c r="H75"/>
  <c r="H74" s="1"/>
  <c r="G75"/>
  <c r="D75"/>
  <c r="D74"/>
  <c r="H73"/>
  <c r="H72" s="1"/>
  <c r="G73"/>
  <c r="D73"/>
  <c r="D72"/>
  <c r="H71"/>
  <c r="H70" s="1"/>
  <c r="G71"/>
  <c r="D71"/>
  <c r="D70"/>
  <c r="H69"/>
  <c r="H68" s="1"/>
  <c r="G69"/>
  <c r="D69"/>
  <c r="D68"/>
  <c r="H67"/>
  <c r="G67"/>
  <c r="D67"/>
  <c r="H66"/>
  <c r="D66"/>
  <c r="H65"/>
  <c r="D65"/>
  <c r="H64"/>
  <c r="D64"/>
  <c r="H63"/>
  <c r="H62" s="1"/>
  <c r="D63"/>
  <c r="D62"/>
  <c r="H61"/>
  <c r="G61"/>
  <c r="D61"/>
  <c r="H60"/>
  <c r="H59" s="1"/>
  <c r="G60"/>
  <c r="D60"/>
  <c r="D59"/>
  <c r="H58"/>
  <c r="G58"/>
  <c r="D58"/>
  <c r="H57"/>
  <c r="H56" s="1"/>
  <c r="G57"/>
  <c r="D57"/>
  <c r="D56"/>
  <c r="H55"/>
  <c r="G55"/>
  <c r="D55"/>
  <c r="H54"/>
  <c r="G54"/>
  <c r="D54"/>
  <c r="D53"/>
  <c r="G52"/>
  <c r="D52"/>
  <c r="G51"/>
  <c r="D51"/>
  <c r="H50"/>
  <c r="D50"/>
  <c r="D49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H38"/>
  <c r="E38"/>
  <c r="D38"/>
  <c r="E37"/>
  <c r="D37"/>
  <c r="H36"/>
  <c r="G36"/>
  <c r="D36"/>
  <c r="H35"/>
  <c r="H34" s="1"/>
  <c r="H33" s="1"/>
  <c r="G35"/>
  <c r="D35"/>
  <c r="D34"/>
  <c r="D33"/>
  <c r="H32"/>
  <c r="H31" s="1"/>
  <c r="G32"/>
  <c r="E32"/>
  <c r="D32"/>
  <c r="E31"/>
  <c r="D31"/>
  <c r="H30"/>
  <c r="H29" s="1"/>
  <c r="G30"/>
  <c r="E30"/>
  <c r="D30"/>
  <c r="G29"/>
  <c r="E29"/>
  <c r="D29"/>
  <c r="E28"/>
  <c r="D28"/>
  <c r="H27"/>
  <c r="G27"/>
  <c r="E27"/>
  <c r="D27"/>
  <c r="H26"/>
  <c r="G26"/>
  <c r="E26"/>
  <c r="D26"/>
  <c r="E25"/>
  <c r="D25"/>
  <c r="E24"/>
  <c r="D24"/>
  <c r="H23"/>
  <c r="H22" s="1"/>
  <c r="H21" s="1"/>
  <c r="G23"/>
  <c r="E23"/>
  <c r="D23"/>
  <c r="E22"/>
  <c r="D22"/>
  <c r="E21"/>
  <c r="D21"/>
  <c r="H20"/>
  <c r="H19" s="1"/>
  <c r="H18" s="1"/>
  <c r="G20"/>
  <c r="E20"/>
  <c r="D20"/>
  <c r="E19"/>
  <c r="D19"/>
  <c r="E18"/>
  <c r="D18"/>
  <c r="G17"/>
  <c r="E17"/>
  <c r="D17"/>
  <c r="H16"/>
  <c r="H15" s="1"/>
  <c r="H14" s="1"/>
  <c r="E16"/>
  <c r="D16"/>
  <c r="D15"/>
  <c r="G50" i="1"/>
  <c r="C81"/>
  <c r="D43"/>
  <c r="D37"/>
  <c r="C37"/>
  <c r="C43"/>
  <c r="G38"/>
  <c r="G16"/>
  <c r="C751" i="3"/>
  <c r="C24"/>
  <c r="C756"/>
  <c r="C755" s="1"/>
  <c r="D47" i="1"/>
  <c r="D46"/>
  <c r="C47"/>
  <c r="C46"/>
  <c r="H248" i="22" l="1"/>
  <c r="H328"/>
  <c r="H25"/>
  <c r="H24" s="1"/>
  <c r="H295"/>
  <c r="H294" s="1"/>
  <c r="H325"/>
  <c r="H319" s="1"/>
  <c r="H346"/>
  <c r="H345" s="1"/>
  <c r="H251"/>
  <c r="H289"/>
  <c r="H378"/>
  <c r="H377" s="1"/>
  <c r="H281"/>
  <c r="H53"/>
  <c r="H224"/>
  <c r="H284"/>
  <c r="H278" s="1"/>
  <c r="H188"/>
  <c r="H28"/>
  <c r="H301"/>
  <c r="H86"/>
  <c r="H198"/>
  <c r="H197" s="1"/>
  <c r="H391"/>
  <c r="H359"/>
  <c r="G177" i="1"/>
  <c r="C49"/>
  <c r="C48"/>
  <c r="F58" i="21"/>
  <c r="D315" i="1"/>
  <c r="C315"/>
  <c r="D314"/>
  <c r="C314"/>
  <c r="D313"/>
  <c r="C313"/>
  <c r="D312"/>
  <c r="C312"/>
  <c r="G383"/>
  <c r="D383"/>
  <c r="C452" i="3"/>
  <c r="H223" i="22" l="1"/>
  <c r="H196" s="1"/>
  <c r="D317" i="1"/>
  <c r="C317"/>
  <c r="D316"/>
  <c r="C316"/>
  <c r="D42"/>
  <c r="D41"/>
  <c r="C41"/>
  <c r="C82"/>
  <c r="D311"/>
  <c r="D310"/>
  <c r="D309"/>
  <c r="C311"/>
  <c r="C310"/>
  <c r="C309"/>
  <c r="D40" l="1"/>
  <c r="C40"/>
  <c r="D39"/>
  <c r="C39"/>
  <c r="D38"/>
  <c r="C38"/>
  <c r="C80"/>
  <c r="D386"/>
  <c r="D384"/>
  <c r="D178"/>
  <c r="C178"/>
  <c r="D45" l="1"/>
  <c r="C45"/>
  <c r="D44"/>
  <c r="C44"/>
  <c r="C78"/>
  <c r="C117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6"/>
  <c r="C119"/>
  <c r="C120"/>
  <c r="C121"/>
  <c r="C124"/>
  <c r="F131"/>
  <c r="C133"/>
  <c r="F132"/>
  <c r="C134"/>
  <c r="C135"/>
  <c r="C137"/>
  <c r="F136"/>
  <c r="C138"/>
  <c r="C145"/>
  <c r="C146"/>
  <c r="C147"/>
  <c r="C148"/>
  <c r="C150"/>
  <c r="C151"/>
  <c r="C153"/>
  <c r="C154"/>
  <c r="C155"/>
  <c r="C158"/>
  <c r="C159"/>
  <c r="C160"/>
  <c r="C163"/>
  <c r="C164"/>
  <c r="C165"/>
  <c r="F161"/>
  <c r="F175"/>
  <c r="F179"/>
  <c r="F177" s="1"/>
  <c r="F180"/>
  <c r="F183"/>
  <c r="F182" s="1"/>
  <c r="F188"/>
  <c r="F186" s="1"/>
  <c r="F189"/>
  <c r="F192"/>
  <c r="F197"/>
  <c r="F198"/>
  <c r="F200"/>
  <c r="F203"/>
  <c r="F204"/>
  <c r="F205"/>
  <c r="F206"/>
  <c r="F208"/>
  <c r="F209"/>
  <c r="F21" l="1"/>
  <c r="F207"/>
  <c r="F195"/>
  <c r="F194" s="1"/>
  <c r="F68"/>
  <c r="F202"/>
  <c r="F14"/>
  <c r="F91"/>
  <c r="F96"/>
  <c r="F185"/>
  <c r="F35"/>
  <c r="G99" i="1"/>
  <c r="G98" s="1"/>
  <c r="G97" s="1"/>
  <c r="D99"/>
  <c r="D98"/>
  <c r="D97"/>
  <c r="C99"/>
  <c r="C98"/>
  <c r="C97"/>
  <c r="F199" i="21" l="1"/>
  <c r="D179" i="1"/>
  <c r="C179"/>
  <c r="C96"/>
  <c r="D180"/>
  <c r="D177"/>
  <c r="C180"/>
  <c r="C177"/>
  <c r="C108"/>
  <c r="D108"/>
  <c r="D107"/>
  <c r="C107"/>
  <c r="D104"/>
  <c r="C104"/>
  <c r="D102"/>
  <c r="C102"/>
  <c r="D101"/>
  <c r="C101"/>
  <c r="C159" i="3"/>
  <c r="G127" i="1"/>
  <c r="G125"/>
  <c r="G119"/>
  <c r="G267" l="1"/>
  <c r="G266" s="1"/>
  <c r="C266"/>
  <c r="C267"/>
  <c r="D266"/>
  <c r="D267"/>
  <c r="G336" l="1"/>
  <c r="G335" s="1"/>
  <c r="C332"/>
  <c r="D333"/>
  <c r="D334"/>
  <c r="D335"/>
  <c r="D336"/>
  <c r="C333"/>
  <c r="C334"/>
  <c r="C335"/>
  <c r="C336"/>
  <c r="G180"/>
  <c r="F182"/>
  <c r="G182"/>
  <c r="G365" l="1"/>
  <c r="D366"/>
  <c r="D367"/>
  <c r="C33" i="17"/>
  <c r="F33"/>
  <c r="E33"/>
  <c r="D33"/>
  <c r="C102" i="3" l="1"/>
  <c r="D387" i="1"/>
  <c r="F15" i="16"/>
  <c r="G297" i="1"/>
  <c r="G200"/>
  <c r="G226"/>
  <c r="G303"/>
  <c r="F394"/>
  <c r="F404"/>
  <c r="F402"/>
  <c r="F397"/>
  <c r="F280"/>
  <c r="C21"/>
  <c r="C22"/>
  <c r="C23"/>
  <c r="C16"/>
  <c r="C17"/>
  <c r="F390"/>
  <c r="F380"/>
  <c r="F361"/>
  <c r="F376"/>
  <c r="F373"/>
  <c r="F371"/>
  <c r="F369"/>
  <c r="F365"/>
  <c r="F363"/>
  <c r="F358"/>
  <c r="G351"/>
  <c r="G348"/>
  <c r="C351"/>
  <c r="D351"/>
  <c r="F348"/>
  <c r="F347"/>
  <c r="D348"/>
  <c r="C348"/>
  <c r="G330"/>
  <c r="D330"/>
  <c r="C330"/>
  <c r="G327"/>
  <c r="G326"/>
  <c r="D327"/>
  <c r="C327"/>
  <c r="D324"/>
  <c r="C324"/>
  <c r="C272"/>
  <c r="C273"/>
  <c r="D272"/>
  <c r="D273"/>
  <c r="D302"/>
  <c r="D303"/>
  <c r="C303"/>
  <c r="F299"/>
  <c r="F296"/>
  <c r="D297"/>
  <c r="C297"/>
  <c r="G282"/>
  <c r="G283"/>
  <c r="F106"/>
  <c r="F176"/>
  <c r="F174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122"/>
  <c r="F120"/>
  <c r="F118"/>
  <c r="F116"/>
  <c r="F114"/>
  <c r="F112"/>
  <c r="F108"/>
  <c r="G104"/>
  <c r="F104"/>
  <c r="F103"/>
  <c r="G91"/>
  <c r="F91"/>
  <c r="F90"/>
  <c r="D91"/>
  <c r="C91"/>
  <c r="F88"/>
  <c r="F67"/>
  <c r="F77"/>
  <c r="F75"/>
  <c r="F73"/>
  <c r="F71"/>
  <c r="F69"/>
  <c r="G67"/>
  <c r="G61"/>
  <c r="F61"/>
  <c r="C61"/>
  <c r="F60"/>
  <c r="G58"/>
  <c r="G55"/>
  <c r="F58"/>
  <c r="C58"/>
  <c r="F57"/>
  <c r="C57"/>
  <c r="F55"/>
  <c r="C55"/>
  <c r="F54"/>
  <c r="C54"/>
  <c r="F52"/>
  <c r="F51"/>
  <c r="C52"/>
  <c r="F36"/>
  <c r="G36"/>
  <c r="F35"/>
  <c r="F32"/>
  <c r="G27"/>
  <c r="F27"/>
  <c r="C26"/>
  <c r="D27"/>
  <c r="C27"/>
  <c r="F26"/>
  <c r="F23"/>
  <c r="F20"/>
  <c r="F17"/>
  <c r="D16"/>
  <c r="D17"/>
  <c r="G15"/>
  <c r="G14" s="1"/>
  <c r="G325" l="1"/>
  <c r="G214"/>
  <c r="G213" s="1"/>
  <c r="D213"/>
  <c r="D214"/>
  <c r="C213"/>
  <c r="C214"/>
  <c r="G342"/>
  <c r="G341" s="1"/>
  <c r="D341"/>
  <c r="D342"/>
  <c r="C341"/>
  <c r="C342"/>
  <c r="G275"/>
  <c r="G274" s="1"/>
  <c r="D274"/>
  <c r="D275"/>
  <c r="C274"/>
  <c r="C275"/>
  <c r="G257"/>
  <c r="G256" s="1"/>
  <c r="G259"/>
  <c r="D256"/>
  <c r="D257"/>
  <c r="C256"/>
  <c r="C257"/>
  <c r="G216"/>
  <c r="G215" s="1"/>
  <c r="D215"/>
  <c r="D216"/>
  <c r="C215"/>
  <c r="C216"/>
  <c r="G94"/>
  <c r="C94"/>
  <c r="C34" i="19"/>
  <c r="C775" i="3" l="1"/>
  <c r="C564"/>
  <c r="G290" i="1"/>
  <c r="D290"/>
  <c r="C290"/>
  <c r="G255"/>
  <c r="G254" s="1"/>
  <c r="D254"/>
  <c r="D255"/>
  <c r="C254"/>
  <c r="C255"/>
  <c r="G77"/>
  <c r="G76" s="1"/>
  <c r="C76"/>
  <c r="C77"/>
  <c r="G340"/>
  <c r="G339" s="1"/>
  <c r="D339"/>
  <c r="D340"/>
  <c r="C339"/>
  <c r="C340"/>
  <c r="G271"/>
  <c r="G270" s="1"/>
  <c r="D271"/>
  <c r="D270"/>
  <c r="C271"/>
  <c r="C270"/>
  <c r="G220"/>
  <c r="G219" s="1"/>
  <c r="D220"/>
  <c r="C220"/>
  <c r="D219"/>
  <c r="C219"/>
  <c r="G402"/>
  <c r="G401" s="1"/>
  <c r="G400"/>
  <c r="G399" s="1"/>
  <c r="G394"/>
  <c r="G393" s="1"/>
  <c r="G392" s="1"/>
  <c r="G397"/>
  <c r="G396" s="1"/>
  <c r="G395" s="1"/>
  <c r="G181"/>
  <c r="G103"/>
  <c r="G102" s="1"/>
  <c r="G106"/>
  <c r="G105" s="1"/>
  <c r="G144"/>
  <c r="G143" s="1"/>
  <c r="G148"/>
  <c r="G147" s="1"/>
  <c r="G122"/>
  <c r="G121" s="1"/>
  <c r="G124"/>
  <c r="G123" s="1"/>
  <c r="G152"/>
  <c r="G151" s="1"/>
  <c r="G156"/>
  <c r="G155" s="1"/>
  <c r="G160"/>
  <c r="G159" s="1"/>
  <c r="G162"/>
  <c r="G161" s="1"/>
  <c r="G172"/>
  <c r="G171" s="1"/>
  <c r="G176"/>
  <c r="G175" s="1"/>
  <c r="G174"/>
  <c r="G173" s="1"/>
  <c r="G166"/>
  <c r="G165" s="1"/>
  <c r="G108"/>
  <c r="G107" s="1"/>
  <c r="G112"/>
  <c r="G111" s="1"/>
  <c r="G114"/>
  <c r="G113" s="1"/>
  <c r="G116"/>
  <c r="G115" s="1"/>
  <c r="G132"/>
  <c r="G131" s="1"/>
  <c r="G134"/>
  <c r="G133" s="1"/>
  <c r="G138"/>
  <c r="G137" s="1"/>
  <c r="G150"/>
  <c r="G149" s="1"/>
  <c r="G130"/>
  <c r="G129" s="1"/>
  <c r="G136"/>
  <c r="G135" s="1"/>
  <c r="G154"/>
  <c r="G153" s="1"/>
  <c r="G140"/>
  <c r="G139" s="1"/>
  <c r="G142"/>
  <c r="G141" s="1"/>
  <c r="G158"/>
  <c r="G157" s="1"/>
  <c r="G185"/>
  <c r="G186"/>
  <c r="G187"/>
  <c r="G190"/>
  <c r="G189" s="1"/>
  <c r="G192"/>
  <c r="G191" s="1"/>
  <c r="G269"/>
  <c r="G268" s="1"/>
  <c r="G225"/>
  <c r="G227"/>
  <c r="G229"/>
  <c r="G230"/>
  <c r="G232"/>
  <c r="G233"/>
  <c r="G239"/>
  <c r="G240"/>
  <c r="G242"/>
  <c r="G243"/>
  <c r="G249"/>
  <c r="G250"/>
  <c r="G252"/>
  <c r="G253"/>
  <c r="G247"/>
  <c r="G246" s="1"/>
  <c r="G235"/>
  <c r="G237"/>
  <c r="G245"/>
  <c r="G244" s="1"/>
  <c r="G258"/>
  <c r="G261"/>
  <c r="G262"/>
  <c r="D268"/>
  <c r="D269"/>
  <c r="C268"/>
  <c r="C269"/>
  <c r="G199"/>
  <c r="G201"/>
  <c r="G208"/>
  <c r="G209"/>
  <c r="G211"/>
  <c r="G212"/>
  <c r="G206"/>
  <c r="G205" s="1"/>
  <c r="G221"/>
  <c r="G203"/>
  <c r="G204"/>
  <c r="G218"/>
  <c r="G217" s="1"/>
  <c r="D218"/>
  <c r="C218"/>
  <c r="D217"/>
  <c r="C217"/>
  <c r="G334"/>
  <c r="G146"/>
  <c r="G145" s="1"/>
  <c r="G167"/>
  <c r="G169"/>
  <c r="D158"/>
  <c r="C158"/>
  <c r="D157"/>
  <c r="C157"/>
  <c r="D146"/>
  <c r="C146"/>
  <c r="D145"/>
  <c r="C145"/>
  <c r="D142"/>
  <c r="C142"/>
  <c r="D141"/>
  <c r="C141"/>
  <c r="D140"/>
  <c r="C140"/>
  <c r="D139"/>
  <c r="C139"/>
  <c r="G164"/>
  <c r="G163" s="1"/>
  <c r="G117"/>
  <c r="D154"/>
  <c r="C154"/>
  <c r="D153"/>
  <c r="C153"/>
  <c r="D136"/>
  <c r="C136"/>
  <c r="D135"/>
  <c r="C135"/>
  <c r="D130"/>
  <c r="C130"/>
  <c r="D129"/>
  <c r="C129"/>
  <c r="G321"/>
  <c r="G320" s="1"/>
  <c r="G329"/>
  <c r="G328" s="1"/>
  <c r="G333"/>
  <c r="G332"/>
  <c r="G338"/>
  <c r="G337" s="1"/>
  <c r="G344"/>
  <c r="G343" s="1"/>
  <c r="G347"/>
  <c r="G346" s="1"/>
  <c r="G350"/>
  <c r="G349" s="1"/>
  <c r="D344"/>
  <c r="C344"/>
  <c r="D343"/>
  <c r="C343"/>
  <c r="G263"/>
  <c r="G276"/>
  <c r="G286"/>
  <c r="G285"/>
  <c r="G280"/>
  <c r="G279" s="1"/>
  <c r="G291"/>
  <c r="G293"/>
  <c r="G292" s="1"/>
  <c r="G287"/>
  <c r="G296"/>
  <c r="G295" s="1"/>
  <c r="G299"/>
  <c r="G300"/>
  <c r="G302"/>
  <c r="G301" s="1"/>
  <c r="G273"/>
  <c r="G272" s="1"/>
  <c r="G307"/>
  <c r="G20"/>
  <c r="G19" s="1"/>
  <c r="G18" s="1"/>
  <c r="G23"/>
  <c r="G22" s="1"/>
  <c r="G21" s="1"/>
  <c r="G26"/>
  <c r="G25" s="1"/>
  <c r="G24" s="1"/>
  <c r="G30"/>
  <c r="G29" s="1"/>
  <c r="G32"/>
  <c r="G31" s="1"/>
  <c r="G35"/>
  <c r="G34" s="1"/>
  <c r="G54"/>
  <c r="G53" s="1"/>
  <c r="G57"/>
  <c r="G56" s="1"/>
  <c r="G60"/>
  <c r="G59" s="1"/>
  <c r="G63"/>
  <c r="G62" s="1"/>
  <c r="G69"/>
  <c r="G68" s="1"/>
  <c r="G71"/>
  <c r="G70" s="1"/>
  <c r="G64"/>
  <c r="G73"/>
  <c r="G72" s="1"/>
  <c r="G75"/>
  <c r="G74" s="1"/>
  <c r="G66"/>
  <c r="G88"/>
  <c r="G87" s="1"/>
  <c r="G90"/>
  <c r="G89" s="1"/>
  <c r="G93"/>
  <c r="G92" s="1"/>
  <c r="G357"/>
  <c r="G364"/>
  <c r="G371"/>
  <c r="G370" s="1"/>
  <c r="G373"/>
  <c r="G372" s="1"/>
  <c r="G363"/>
  <c r="G362" s="1"/>
  <c r="G361"/>
  <c r="G360" s="1"/>
  <c r="G369"/>
  <c r="G368" s="1"/>
  <c r="G376"/>
  <c r="G375" s="1"/>
  <c r="G374" s="1"/>
  <c r="G380"/>
  <c r="G379" s="1"/>
  <c r="G382"/>
  <c r="G381" s="1"/>
  <c r="G389"/>
  <c r="G388" s="1"/>
  <c r="G403"/>
  <c r="G354"/>
  <c r="G353" s="1"/>
  <c r="G352" s="1"/>
  <c r="G195"/>
  <c r="G194" s="1"/>
  <c r="G193" s="1"/>
  <c r="C262"/>
  <c r="F14" i="10"/>
  <c r="C202" i="1"/>
  <c r="C203"/>
  <c r="C204"/>
  <c r="D204"/>
  <c r="D203"/>
  <c r="D202"/>
  <c r="F12" i="10"/>
  <c r="C13" i="16"/>
  <c r="C36" i="1"/>
  <c r="F333"/>
  <c r="G234"/>
  <c r="G236"/>
  <c r="D261"/>
  <c r="C261"/>
  <c r="D260"/>
  <c r="C260"/>
  <c r="C816" i="3"/>
  <c r="D369" i="1"/>
  <c r="D368"/>
  <c r="F13" i="10"/>
  <c r="G10"/>
  <c r="C657" i="3"/>
  <c r="C663"/>
  <c r="C665"/>
  <c r="C566"/>
  <c r="C455" s="1"/>
  <c r="C13"/>
  <c r="D258" i="1"/>
  <c r="D259"/>
  <c r="C258"/>
  <c r="C259"/>
  <c r="C67"/>
  <c r="C66"/>
  <c r="D92"/>
  <c r="D93"/>
  <c r="D244"/>
  <c r="D245"/>
  <c r="C244"/>
  <c r="C245"/>
  <c r="D150"/>
  <c r="C150"/>
  <c r="D149"/>
  <c r="C149"/>
  <c r="D138"/>
  <c r="C138"/>
  <c r="D137"/>
  <c r="C137"/>
  <c r="D134"/>
  <c r="C134"/>
  <c r="D133"/>
  <c r="C133"/>
  <c r="D132"/>
  <c r="C132"/>
  <c r="D131"/>
  <c r="C131"/>
  <c r="D128"/>
  <c r="C128"/>
  <c r="D127"/>
  <c r="C127"/>
  <c r="D126"/>
  <c r="C126"/>
  <c r="D125"/>
  <c r="C125"/>
  <c r="D120"/>
  <c r="C120"/>
  <c r="D119"/>
  <c r="C119"/>
  <c r="D116"/>
  <c r="C116"/>
  <c r="D115"/>
  <c r="C115"/>
  <c r="D114"/>
  <c r="C114"/>
  <c r="D113"/>
  <c r="C113"/>
  <c r="D112"/>
  <c r="C112"/>
  <c r="D111"/>
  <c r="C111"/>
  <c r="D322"/>
  <c r="D323"/>
  <c r="C322"/>
  <c r="C323"/>
  <c r="C325"/>
  <c r="C74"/>
  <c r="C75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9" i="1"/>
  <c r="D169"/>
  <c r="D164"/>
  <c r="C164"/>
  <c r="D163"/>
  <c r="C163"/>
  <c r="G10" i="16"/>
  <c r="H10"/>
  <c r="I10"/>
  <c r="J10"/>
  <c r="K10"/>
  <c r="L10"/>
  <c r="M10"/>
  <c r="N10"/>
  <c r="O10"/>
  <c r="P10"/>
  <c r="Q10"/>
  <c r="R10"/>
  <c r="S10"/>
  <c r="T10"/>
  <c r="B24" i="9"/>
  <c r="C15" i="16"/>
  <c r="D283" i="1"/>
  <c r="C283"/>
  <c r="C72"/>
  <c r="C73"/>
  <c r="D234"/>
  <c r="D235"/>
  <c r="D236"/>
  <c r="D237"/>
  <c r="C234"/>
  <c r="C235"/>
  <c r="C236"/>
  <c r="C237"/>
  <c r="G65"/>
  <c r="C64"/>
  <c r="C65"/>
  <c r="G288"/>
  <c r="D288"/>
  <c r="D287"/>
  <c r="D289"/>
  <c r="C287"/>
  <c r="C288"/>
  <c r="C181"/>
  <c r="D181"/>
  <c r="C182"/>
  <c r="D182"/>
  <c r="G404"/>
  <c r="D404"/>
  <c r="D403"/>
  <c r="G277"/>
  <c r="D276"/>
  <c r="D277"/>
  <c r="C277"/>
  <c r="C276"/>
  <c r="G222"/>
  <c r="D222"/>
  <c r="D221"/>
  <c r="C221"/>
  <c r="C222"/>
  <c r="C286" i="3"/>
  <c r="C562"/>
  <c r="C237"/>
  <c r="C236" s="1"/>
  <c r="F354" i="1"/>
  <c r="D353"/>
  <c r="D354"/>
  <c r="D352"/>
  <c r="C353"/>
  <c r="C354"/>
  <c r="C352"/>
  <c r="D381"/>
  <c r="D382"/>
  <c r="D205"/>
  <c r="D206"/>
  <c r="C205"/>
  <c r="C206"/>
  <c r="D246"/>
  <c r="D247"/>
  <c r="C246"/>
  <c r="C247"/>
  <c r="D337"/>
  <c r="D338"/>
  <c r="C337"/>
  <c r="C338"/>
  <c r="D210"/>
  <c r="D211"/>
  <c r="D212"/>
  <c r="C210"/>
  <c r="C211"/>
  <c r="C212"/>
  <c r="D251"/>
  <c r="D252"/>
  <c r="D253"/>
  <c r="C253"/>
  <c r="C252"/>
  <c r="C251"/>
  <c r="D207"/>
  <c r="D208"/>
  <c r="D209"/>
  <c r="C207"/>
  <c r="C208"/>
  <c r="C209"/>
  <c r="D249"/>
  <c r="D250"/>
  <c r="D248"/>
  <c r="C249"/>
  <c r="C250"/>
  <c r="C248"/>
  <c r="D191"/>
  <c r="D192"/>
  <c r="C191"/>
  <c r="C192"/>
  <c r="D189"/>
  <c r="D190"/>
  <c r="D188"/>
  <c r="C188"/>
  <c r="C189"/>
  <c r="C190"/>
  <c r="C289"/>
  <c r="C291"/>
  <c r="C292"/>
  <c r="C293"/>
  <c r="D293"/>
  <c r="D292"/>
  <c r="D291"/>
  <c r="C68"/>
  <c r="C69"/>
  <c r="C70"/>
  <c r="C71"/>
  <c r="F12" i="16"/>
  <c r="F13"/>
  <c r="F14"/>
  <c r="D360" i="1"/>
  <c r="D361"/>
  <c r="D332"/>
  <c r="D331"/>
  <c r="C331"/>
  <c r="C285"/>
  <c r="C286"/>
  <c r="C284"/>
  <c r="D286"/>
  <c r="D285"/>
  <c r="D284"/>
  <c r="D362"/>
  <c r="D363"/>
  <c r="D399"/>
  <c r="D400"/>
  <c r="G308"/>
  <c r="D307"/>
  <c r="D308"/>
  <c r="C307"/>
  <c r="C308"/>
  <c r="G265"/>
  <c r="G264"/>
  <c r="D265"/>
  <c r="C265"/>
  <c r="D264"/>
  <c r="C264"/>
  <c r="D263"/>
  <c r="C263"/>
  <c r="D240"/>
  <c r="C240"/>
  <c r="G306"/>
  <c r="G305"/>
  <c r="D304"/>
  <c r="D305"/>
  <c r="D306"/>
  <c r="C304"/>
  <c r="C305"/>
  <c r="C306"/>
  <c r="C62"/>
  <c r="C63"/>
  <c r="G168"/>
  <c r="D167"/>
  <c r="D168"/>
  <c r="C167"/>
  <c r="C168"/>
  <c r="G170"/>
  <c r="G118"/>
  <c r="D170"/>
  <c r="C170"/>
  <c r="D118"/>
  <c r="C118"/>
  <c r="D117"/>
  <c r="C117"/>
  <c r="C15" i="5"/>
  <c r="C12"/>
  <c r="C17"/>
  <c r="C14" i="11"/>
  <c r="C14" i="16"/>
  <c r="B25" i="8"/>
  <c r="C97" i="3"/>
  <c r="C299"/>
  <c r="C398"/>
  <c r="C448"/>
  <c r="C464"/>
  <c r="C465"/>
  <c r="C478"/>
  <c r="C479"/>
  <c r="C721"/>
  <c r="C719"/>
  <c r="C233"/>
  <c r="C745"/>
  <c r="C740"/>
  <c r="C735"/>
  <c r="C730"/>
  <c r="C725"/>
  <c r="C723"/>
  <c r="C716"/>
  <c r="C713"/>
  <c r="C709"/>
  <c r="C704"/>
  <c r="C697"/>
  <c r="C690"/>
  <c r="C680"/>
  <c r="C645"/>
  <c r="C631"/>
  <c r="C623"/>
  <c r="C614"/>
  <c r="C609"/>
  <c r="C602"/>
  <c r="C584"/>
  <c r="C581"/>
  <c r="C572"/>
  <c r="C570"/>
  <c r="C546"/>
  <c r="C527"/>
  <c r="C526"/>
  <c r="C456"/>
  <c r="C437"/>
  <c r="C431"/>
  <c r="C426"/>
  <c r="C401"/>
  <c r="C392"/>
  <c r="C385"/>
  <c r="C382"/>
  <c r="C376"/>
  <c r="C366" s="1"/>
  <c r="C365" s="1"/>
  <c r="C352"/>
  <c r="C345"/>
  <c r="C338"/>
  <c r="C331"/>
  <c r="C322"/>
  <c r="C321" s="1"/>
  <c r="C300"/>
  <c r="C292"/>
  <c r="C281"/>
  <c r="C274"/>
  <c r="C267"/>
  <c r="C264"/>
  <c r="C261"/>
  <c r="C251"/>
  <c r="C243"/>
  <c r="C222"/>
  <c r="C220" s="1"/>
  <c r="C219" s="1"/>
  <c r="C213"/>
  <c r="C207"/>
  <c r="C203"/>
  <c r="C197"/>
  <c r="C191"/>
  <c r="C187"/>
  <c r="C184"/>
  <c r="C181"/>
  <c r="C172"/>
  <c r="C170"/>
  <c r="C166"/>
  <c r="C153"/>
  <c r="C148"/>
  <c r="C141"/>
  <c r="C140" s="1"/>
  <c r="C136"/>
  <c r="C126"/>
  <c r="C125" s="1"/>
  <c r="C121"/>
  <c r="C118"/>
  <c r="C78"/>
  <c r="C76" s="1"/>
  <c r="C66"/>
  <c r="C54"/>
  <c r="C49"/>
  <c r="C48" s="1"/>
  <c r="C37"/>
  <c r="C32"/>
  <c r="C15"/>
  <c r="C14" s="1"/>
  <c r="D401" i="1"/>
  <c r="D402"/>
  <c r="D398"/>
  <c r="D396"/>
  <c r="D397"/>
  <c r="D395"/>
  <c r="D393"/>
  <c r="D394"/>
  <c r="D390"/>
  <c r="D392"/>
  <c r="D389"/>
  <c r="D380"/>
  <c r="D388"/>
  <c r="D379"/>
  <c r="D378"/>
  <c r="D376"/>
  <c r="D375"/>
  <c r="D374"/>
  <c r="D364"/>
  <c r="D365"/>
  <c r="D370"/>
  <c r="D371"/>
  <c r="D372"/>
  <c r="D373"/>
  <c r="D359"/>
  <c r="D357"/>
  <c r="D358"/>
  <c r="D356"/>
  <c r="D350"/>
  <c r="C355"/>
  <c r="D346"/>
  <c r="D347"/>
  <c r="D349"/>
  <c r="C346"/>
  <c r="C347"/>
  <c r="C349"/>
  <c r="C350"/>
  <c r="D345"/>
  <c r="C345"/>
  <c r="D328"/>
  <c r="D329"/>
  <c r="C328"/>
  <c r="C329"/>
  <c r="D325"/>
  <c r="D326"/>
  <c r="C326"/>
  <c r="D320"/>
  <c r="D321"/>
  <c r="C320"/>
  <c r="C321"/>
  <c r="C319"/>
  <c r="D319"/>
  <c r="C318"/>
  <c r="D298"/>
  <c r="D299"/>
  <c r="D300"/>
  <c r="D301"/>
  <c r="C298"/>
  <c r="C299"/>
  <c r="C300"/>
  <c r="C301"/>
  <c r="C302"/>
  <c r="F187"/>
  <c r="F185"/>
  <c r="D184"/>
  <c r="D185"/>
  <c r="D186"/>
  <c r="D187"/>
  <c r="D183"/>
  <c r="C183"/>
  <c r="C184"/>
  <c r="C185"/>
  <c r="C186"/>
  <c r="C187"/>
  <c r="D295"/>
  <c r="D296"/>
  <c r="D294"/>
  <c r="C294"/>
  <c r="C295"/>
  <c r="C296"/>
  <c r="D279"/>
  <c r="D280"/>
  <c r="D281"/>
  <c r="D282"/>
  <c r="C279"/>
  <c r="C280"/>
  <c r="C281"/>
  <c r="C282"/>
  <c r="D278"/>
  <c r="C278"/>
  <c r="D243"/>
  <c r="C243"/>
  <c r="D242"/>
  <c r="C242"/>
  <c r="D241"/>
  <c r="C241"/>
  <c r="D228"/>
  <c r="C228"/>
  <c r="D230"/>
  <c r="C230"/>
  <c r="D229"/>
  <c r="C229"/>
  <c r="D238"/>
  <c r="D239"/>
  <c r="C238"/>
  <c r="C239"/>
  <c r="D231"/>
  <c r="D232"/>
  <c r="D233"/>
  <c r="C232"/>
  <c r="C233"/>
  <c r="C226"/>
  <c r="C227"/>
  <c r="C231"/>
  <c r="C200"/>
  <c r="C201"/>
  <c r="D199"/>
  <c r="D200"/>
  <c r="D201"/>
  <c r="D197"/>
  <c r="C197"/>
  <c r="D198"/>
  <c r="D223"/>
  <c r="D224"/>
  <c r="D225"/>
  <c r="D226"/>
  <c r="D227"/>
  <c r="F199"/>
  <c r="C199"/>
  <c r="C198"/>
  <c r="F225"/>
  <c r="C223"/>
  <c r="C224"/>
  <c r="C225"/>
  <c r="C196"/>
  <c r="D173"/>
  <c r="D174"/>
  <c r="D165"/>
  <c r="D166"/>
  <c r="C173"/>
  <c r="C174"/>
  <c r="C165"/>
  <c r="C166"/>
  <c r="D155"/>
  <c r="D156"/>
  <c r="D159"/>
  <c r="D160"/>
  <c r="D161"/>
  <c r="D162"/>
  <c r="D171"/>
  <c r="D172"/>
  <c r="D175"/>
  <c r="D176"/>
  <c r="C155"/>
  <c r="C156"/>
  <c r="C159"/>
  <c r="C160"/>
  <c r="C161"/>
  <c r="C162"/>
  <c r="C171"/>
  <c r="C172"/>
  <c r="C175"/>
  <c r="C176"/>
  <c r="F124"/>
  <c r="D105"/>
  <c r="D106"/>
  <c r="D143"/>
  <c r="D144"/>
  <c r="D147"/>
  <c r="D148"/>
  <c r="D121"/>
  <c r="D122"/>
  <c r="D123"/>
  <c r="D124"/>
  <c r="D151"/>
  <c r="D152"/>
  <c r="D103"/>
  <c r="C103"/>
  <c r="C105"/>
  <c r="C106"/>
  <c r="C143"/>
  <c r="C144"/>
  <c r="C147"/>
  <c r="C148"/>
  <c r="C121"/>
  <c r="C122"/>
  <c r="C123"/>
  <c r="C124"/>
  <c r="C151"/>
  <c r="C152"/>
  <c r="D87"/>
  <c r="D88"/>
  <c r="D89"/>
  <c r="D90"/>
  <c r="C86"/>
  <c r="C87"/>
  <c r="C88"/>
  <c r="C89"/>
  <c r="C90"/>
  <c r="C92"/>
  <c r="C93"/>
  <c r="C79"/>
  <c r="C60"/>
  <c r="D79"/>
  <c r="F30"/>
  <c r="F29"/>
  <c r="C53"/>
  <c r="C56"/>
  <c r="C34"/>
  <c r="C29"/>
  <c r="D29"/>
  <c r="D32"/>
  <c r="C32"/>
  <c r="D31"/>
  <c r="C31"/>
  <c r="D30"/>
  <c r="D28"/>
  <c r="D25"/>
  <c r="D26"/>
  <c r="D24"/>
  <c r="D22"/>
  <c r="D23"/>
  <c r="D21"/>
  <c r="D20"/>
  <c r="D19"/>
  <c r="D18"/>
  <c r="C18"/>
  <c r="C19"/>
  <c r="C20"/>
  <c r="C24"/>
  <c r="C25"/>
  <c r="C28"/>
  <c r="C30"/>
  <c r="C33"/>
  <c r="C35"/>
  <c r="C42"/>
  <c r="C50"/>
  <c r="C51"/>
  <c r="C59"/>
  <c r="C15"/>
  <c r="G281"/>
  <c r="G289" l="1"/>
  <c r="C285" i="3"/>
  <c r="C242" s="1"/>
  <c r="G231" i="1"/>
  <c r="G184"/>
  <c r="G183" s="1"/>
  <c r="G202"/>
  <c r="G241"/>
  <c r="C14" i="5"/>
  <c r="G331" i="1"/>
  <c r="G319" s="1"/>
  <c r="G248"/>
  <c r="G228"/>
  <c r="C579" i="3"/>
  <c r="G198" i="1"/>
  <c r="G260"/>
  <c r="C729" i="3"/>
  <c r="C463"/>
  <c r="G238" i="1"/>
  <c r="G224"/>
  <c r="C139" i="3"/>
  <c r="C330"/>
  <c r="C569"/>
  <c r="C703"/>
  <c r="G284" i="1"/>
  <c r="G298"/>
  <c r="G251"/>
  <c r="G207"/>
  <c r="C656" i="3"/>
  <c r="C112"/>
  <c r="C12" s="1"/>
  <c r="C11" s="1"/>
  <c r="C31"/>
  <c r="C46"/>
  <c r="C164"/>
  <c r="C250"/>
  <c r="C381"/>
  <c r="C363" s="1"/>
  <c r="C424"/>
  <c r="C400" s="1"/>
  <c r="C679"/>
  <c r="G367" i="1"/>
  <c r="G366" s="1"/>
  <c r="G359" s="1"/>
  <c r="F10" i="10"/>
  <c r="G86" i="1"/>
  <c r="F10" i="16"/>
  <c r="G304" i="1"/>
  <c r="G210"/>
  <c r="G28"/>
  <c r="G33"/>
  <c r="G188"/>
  <c r="G378"/>
  <c r="G377" s="1"/>
  <c r="G345"/>
  <c r="G398"/>
  <c r="G391" s="1"/>
  <c r="G278" l="1"/>
  <c r="G197"/>
  <c r="G223"/>
  <c r="G96"/>
  <c r="G294"/>
  <c r="G196" l="1"/>
  <c r="C828" i="3"/>
  <c r="C831" s="1"/>
  <c r="C10"/>
</calcChain>
</file>

<file path=xl/sharedStrings.xml><?xml version="1.0" encoding="utf-8"?>
<sst xmlns="http://schemas.openxmlformats.org/spreadsheetml/2006/main" count="4391" uniqueCount="2456">
  <si>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</si>
  <si>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</si>
  <si>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</si>
  <si>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</si>
  <si>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</si>
  <si>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</si>
  <si>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</si>
  <si>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</si>
  <si>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</si>
  <si>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</si>
  <si>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</si>
  <si>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</si>
  <si>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</si>
  <si>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</si>
  <si>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</si>
  <si>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</si>
  <si>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</si>
  <si>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</si>
  <si>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</si>
  <si>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</si>
  <si>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</si>
  <si>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</si>
  <si>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</si>
  <si>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</si>
  <si>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</si>
  <si>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</si>
  <si>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</si>
  <si>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</si>
  <si>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</si>
  <si>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</si>
  <si>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</si>
  <si>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</si>
  <si>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</si>
  <si>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</si>
  <si>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</si>
  <si>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</si>
  <si>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</si>
  <si>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</si>
  <si>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</si>
  <si>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</si>
  <si>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</si>
  <si>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</si>
  <si>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</si>
  <si>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</si>
  <si>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</si>
  <si>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</si>
  <si>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</si>
  <si>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</si>
  <si>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</si>
  <si>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</si>
  <si>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</si>
  <si>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</si>
  <si>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</si>
  <si>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</si>
  <si>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</si>
  <si>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</si>
  <si>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</si>
  <si>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</si>
  <si>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</si>
  <si>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</si>
  <si>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</si>
  <si>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</si>
  <si>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</si>
  <si>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</si>
  <si>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</si>
  <si>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</si>
  <si>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</si>
  <si>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</si>
  <si>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</si>
  <si>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</si>
  <si>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</si>
  <si>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</si>
  <si>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</si>
  <si>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</si>
  <si>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</si>
  <si>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</si>
  <si>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</si>
  <si>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</si>
  <si>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</si>
  <si>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</si>
  <si>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</si>
  <si>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</si>
  <si>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</si>
  <si>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</si>
  <si>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</si>
  <si>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</si>
  <si>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</si>
  <si>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</si>
  <si>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</si>
  <si>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</si>
  <si>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</si>
  <si>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</si>
  <si>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</si>
  <si>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</si>
  <si>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</si>
  <si>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</si>
  <si>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</si>
  <si>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</si>
  <si>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</si>
  <si>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</si>
  <si>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</si>
  <si>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</si>
  <si>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</si>
  <si>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</si>
  <si>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</si>
  <si>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</si>
  <si>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</si>
  <si>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</si>
  <si>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</si>
  <si>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</si>
  <si>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</si>
  <si>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</si>
  <si>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</si>
  <si>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</si>
  <si>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</si>
  <si>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</si>
  <si>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</si>
  <si>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</si>
  <si>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</si>
  <si>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</si>
  <si>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</si>
  <si>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</si>
  <si>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</si>
  <si>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</si>
  <si>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</si>
  <si>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</si>
  <si>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</si>
  <si>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</si>
  <si>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</si>
  <si>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</si>
  <si>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</si>
  <si>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</si>
  <si>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</si>
  <si>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</si>
  <si>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</si>
  <si>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</si>
  <si>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</si>
  <si>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</si>
  <si>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</si>
  <si>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</si>
  <si>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</si>
  <si>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</si>
  <si>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Приложение 1</t>
  </si>
  <si>
    <t>ИТОГО</t>
  </si>
  <si>
    <t>15.</t>
  </si>
  <si>
    <t>17.</t>
  </si>
  <si>
    <t>Остаточная стоимость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</si>
  <si>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</si>
  <si>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</si>
  <si>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</si>
  <si>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</si>
  <si>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</si>
  <si>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</si>
  <si>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</si>
  <si>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</si>
  <si>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</si>
  <si>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</si>
  <si>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</si>
  <si>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</si>
  <si>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</si>
  <si>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</si>
  <si>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</si>
  <si>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</si>
  <si>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</si>
  <si>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</si>
  <si>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</si>
  <si>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</si>
  <si>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</si>
  <si>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</si>
  <si>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</si>
  <si>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</si>
  <si>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</si>
  <si>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</si>
  <si>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</si>
  <si>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</si>
  <si>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</si>
  <si>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</si>
  <si>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</si>
  <si>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</si>
  <si>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</si>
  <si>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</si>
  <si>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</si>
  <si>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</si>
  <si>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</si>
  <si>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</si>
  <si>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</si>
  <si>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</si>
  <si>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</si>
  <si>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</si>
  <si>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</si>
  <si>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</si>
  <si>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</si>
  <si>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</si>
  <si>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</si>
  <si>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</si>
  <si>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</si>
  <si>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</si>
  <si>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</si>
  <si>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</si>
  <si>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</si>
  <si>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</si>
  <si>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</si>
  <si>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</si>
  <si>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</si>
  <si>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</si>
  <si>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</si>
  <si>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</si>
  <si>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</si>
  <si>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</si>
  <si>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</si>
  <si>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</si>
  <si>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</si>
  <si>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</si>
  <si>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</si>
  <si>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</si>
  <si>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</si>
  <si>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</si>
  <si>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</si>
  <si>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</si>
  <si>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</si>
  <si>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</si>
  <si>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</si>
  <si>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</si>
  <si>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</si>
  <si>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</si>
  <si>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</si>
  <si>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</si>
  <si>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</si>
  <si>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</si>
  <si>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</si>
  <si>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</si>
  <si>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</si>
  <si>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</si>
  <si>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</si>
  <si>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</si>
  <si>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</si>
  <si>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</si>
  <si>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</si>
  <si>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</si>
  <si>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</si>
  <si>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</si>
  <si>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</si>
  <si>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</si>
  <si>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</si>
  <si>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</si>
  <si>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</si>
  <si>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</si>
  <si>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</si>
  <si>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</si>
  <si>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</si>
  <si>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</si>
  <si>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</si>
  <si>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</si>
  <si>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</si>
  <si>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</si>
  <si>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</si>
  <si>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</si>
  <si>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</si>
  <si>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</si>
  <si>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</si>
  <si>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</si>
  <si>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</si>
  <si>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</si>
  <si>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</si>
  <si>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</si>
  <si>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</si>
  <si>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</si>
  <si>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</si>
  <si>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</si>
  <si>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</si>
  <si>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</si>
  <si>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</si>
  <si>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</si>
  <si>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</si>
  <si>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</si>
  <si>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</si>
  <si>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</si>
  <si>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</si>
  <si>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</si>
  <si>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</si>
  <si>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</si>
  <si>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</si>
  <si>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</si>
  <si>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</si>
  <si>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</si>
  <si>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</si>
  <si>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</si>
  <si>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</si>
  <si>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</si>
  <si>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</si>
  <si>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</si>
  <si>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</si>
  <si>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</si>
  <si>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</si>
  <si>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</si>
  <si>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</si>
  <si>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</si>
  <si>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</si>
  <si>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</si>
  <si>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</si>
  <si>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</si>
  <si>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</si>
  <si>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</si>
  <si>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</si>
  <si>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</si>
  <si>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</si>
  <si>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</si>
  <si>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</si>
  <si>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</si>
  <si>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</si>
  <si>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</si>
  <si>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</si>
  <si>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</si>
  <si>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</si>
  <si>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</si>
  <si>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</si>
  <si>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</si>
  <si>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</si>
  <si>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</si>
  <si>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</si>
  <si>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</si>
  <si>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</si>
  <si>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</si>
  <si>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</si>
  <si>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</si>
  <si>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</si>
  <si>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</si>
  <si>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</si>
  <si>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</si>
  <si>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</si>
  <si>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</si>
  <si>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</si>
  <si>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</si>
  <si>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</si>
  <si>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</si>
  <si>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</si>
  <si>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</si>
  <si>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</si>
  <si>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</si>
  <si>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</si>
  <si>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</si>
  <si>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</si>
  <si>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</si>
  <si>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</si>
  <si>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</si>
  <si>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</si>
  <si>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</si>
  <si>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</si>
  <si>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</si>
  <si>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</si>
  <si>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</si>
  <si>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</si>
  <si>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</si>
  <si>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</si>
  <si>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</si>
  <si>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</si>
  <si>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</si>
  <si>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</si>
  <si>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</si>
  <si>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</si>
  <si>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</si>
  <si>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</si>
  <si>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</si>
  <si>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</si>
  <si>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</si>
  <si>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</si>
  <si>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</si>
  <si>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</si>
  <si>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</si>
  <si>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</si>
  <si>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</si>
  <si>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</si>
  <si>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</si>
  <si>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</si>
  <si>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</si>
  <si>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</si>
  <si>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</si>
  <si>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</si>
  <si>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</si>
  <si>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</si>
  <si>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</si>
  <si>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</si>
  <si>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</si>
  <si>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</si>
  <si>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</si>
  <si>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</si>
  <si>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</si>
  <si>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</si>
  <si>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</si>
  <si>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</si>
  <si>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</si>
  <si>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</si>
  <si>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</si>
  <si>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</si>
  <si>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</si>
  <si>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</si>
  <si>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</si>
  <si>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</si>
  <si>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</si>
  <si>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</si>
  <si>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</si>
  <si>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</si>
  <si>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</si>
  <si>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</si>
  <si>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</si>
  <si>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</si>
  <si>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</si>
  <si>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</si>
  <si>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</si>
  <si>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</si>
  <si>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</si>
  <si>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</si>
  <si>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</si>
  <si>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</si>
  <si>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</si>
  <si>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</si>
  <si>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</si>
  <si>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</si>
  <si>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</si>
  <si>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</si>
  <si>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</si>
  <si>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</si>
  <si>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</si>
  <si>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</si>
  <si>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</si>
  <si>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</si>
  <si>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</si>
  <si>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</si>
  <si>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</si>
  <si>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</si>
  <si>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</si>
  <si>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</si>
  <si>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</si>
  <si>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</si>
  <si>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</si>
  <si>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</si>
  <si>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</si>
  <si>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</si>
  <si>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</si>
  <si>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</si>
  <si>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</si>
  <si>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</si>
  <si>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</si>
  <si>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</si>
  <si>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</si>
  <si>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</si>
  <si>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</si>
  <si>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</si>
  <si>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</si>
  <si>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</si>
  <si>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</si>
  <si>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</si>
  <si>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</si>
  <si>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</si>
  <si>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</si>
  <si>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</si>
  <si>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</si>
  <si>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</si>
  <si>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</si>
  <si>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</si>
  <si>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</si>
  <si>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</si>
  <si>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</si>
  <si>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</si>
  <si>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</si>
  <si>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</si>
  <si>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</si>
  <si>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</si>
  <si>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</si>
  <si>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</si>
  <si>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</si>
  <si>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</si>
  <si>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</si>
  <si>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</si>
  <si>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</si>
  <si>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</si>
  <si>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</si>
  <si>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</si>
  <si>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</si>
  <si>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</si>
  <si>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</si>
  <si>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</si>
  <si>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</si>
  <si>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</si>
  <si>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</si>
  <si>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</si>
  <si>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</si>
  <si>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</si>
  <si>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</si>
  <si>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</si>
  <si>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</si>
  <si>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</si>
  <si>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</si>
  <si>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</si>
  <si>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</si>
  <si>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</si>
  <si>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</si>
  <si>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</si>
  <si>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</si>
  <si>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</si>
  <si>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</si>
  <si>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</si>
  <si>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</si>
  <si>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</si>
  <si>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</si>
  <si>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</si>
  <si>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</si>
  <si>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</si>
  <si>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</si>
  <si>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</si>
  <si>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</si>
  <si>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</si>
  <si>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</si>
  <si>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</si>
  <si>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</si>
  <si>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</si>
  <si>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Реформирование бюджетного процесса</t>
  </si>
  <si>
    <t>013</t>
  </si>
  <si>
    <t>002 04 00</t>
  </si>
  <si>
    <t>260 51 00</t>
  </si>
  <si>
    <t>260 88 05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</si>
  <si>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</si>
  <si>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</si>
  <si>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</si>
  <si>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</si>
  <si>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</si>
  <si>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</si>
  <si>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</si>
  <si>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</si>
  <si>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</si>
  <si>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</si>
  <si>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</si>
  <si>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</si>
  <si>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</si>
  <si>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</si>
  <si>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</si>
  <si>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</si>
  <si>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</si>
  <si>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</si>
  <si>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</si>
  <si>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</si>
  <si>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</si>
  <si>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</si>
  <si>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</si>
  <si>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</si>
  <si>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</si>
  <si>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</si>
  <si>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</si>
  <si>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</si>
  <si>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</si>
  <si>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</si>
  <si>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</si>
  <si>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</si>
  <si>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</si>
  <si>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</si>
  <si>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</si>
  <si>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</si>
  <si>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</si>
  <si>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</si>
  <si>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</si>
  <si>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</si>
  <si>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</si>
  <si>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</si>
  <si>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</si>
  <si>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</si>
  <si>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</si>
  <si>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</si>
  <si>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</si>
  <si>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</si>
  <si>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</si>
  <si>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</si>
  <si>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</si>
  <si>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</si>
  <si>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</si>
  <si>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</si>
  <si>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</si>
  <si>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</si>
  <si>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</si>
  <si>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</si>
  <si>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</si>
  <si>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</si>
  <si>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</si>
  <si>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</si>
  <si>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</si>
  <si>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</si>
  <si>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</si>
  <si>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</si>
  <si>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</si>
  <si>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</si>
  <si>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</si>
  <si>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</si>
  <si>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</si>
  <si>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</si>
  <si>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</si>
  <si>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</si>
  <si>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</si>
  <si>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</si>
  <si>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</si>
  <si>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</si>
  <si>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</si>
  <si>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</si>
  <si>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</si>
  <si>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</si>
  <si>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</si>
  <si>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</si>
  <si>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</si>
  <si>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</si>
  <si>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</si>
  <si>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</si>
  <si>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</si>
  <si>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</si>
  <si>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</si>
  <si>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</si>
  <si>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</si>
  <si>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</si>
  <si>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</si>
  <si>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</si>
  <si>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</si>
  <si>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</si>
  <si>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</si>
  <si>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</si>
  <si>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</si>
  <si>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</si>
  <si>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</si>
  <si>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</si>
  <si>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</si>
  <si>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</si>
  <si>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</si>
  <si>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</si>
  <si>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</si>
  <si>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</si>
  <si>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</si>
  <si>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</si>
  <si>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</si>
  <si>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</si>
  <si>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</si>
  <si>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</si>
  <si>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</si>
  <si>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</si>
  <si>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</si>
  <si>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</si>
  <si>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</si>
  <si>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</si>
  <si>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</si>
  <si>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</si>
  <si>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</si>
  <si>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</si>
  <si>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</si>
  <si>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</si>
  <si>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</si>
  <si>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</si>
  <si>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</si>
  <si>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</si>
  <si>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</si>
  <si>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</si>
  <si>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</si>
  <si>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</si>
  <si>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</si>
  <si>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</si>
  <si>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</si>
  <si>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</si>
  <si>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</si>
  <si>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</si>
  <si>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</si>
  <si>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</si>
  <si>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</si>
  <si>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</si>
  <si>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</si>
  <si>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</si>
  <si>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</si>
  <si>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</si>
  <si>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</si>
  <si>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</si>
  <si>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</si>
  <si>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</si>
  <si>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</si>
  <si>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</si>
  <si>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</si>
  <si>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</si>
  <si>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</si>
  <si>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</si>
  <si>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</si>
  <si>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</si>
  <si>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</si>
  <si>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</si>
  <si>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</si>
  <si>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</si>
  <si>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</si>
  <si>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</si>
  <si>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</si>
  <si>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</si>
  <si>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</si>
  <si>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</si>
  <si>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</si>
  <si>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</si>
  <si>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</si>
  <si>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</si>
  <si>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</si>
  <si>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</si>
  <si>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</si>
  <si>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</si>
  <si>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</si>
  <si>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</si>
  <si>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</si>
  <si>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</si>
  <si>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</si>
  <si>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</si>
  <si>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</si>
  <si>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</si>
  <si>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</si>
  <si>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</si>
  <si>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</si>
  <si>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</si>
  <si>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</si>
  <si>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</si>
  <si>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</si>
  <si>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</si>
  <si>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</si>
  <si>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</si>
  <si>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</si>
  <si>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</si>
  <si>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</si>
  <si>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</si>
  <si>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</si>
  <si>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</si>
  <si>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</si>
  <si>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</si>
  <si>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</si>
  <si>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</si>
  <si>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</si>
  <si>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</si>
  <si>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</si>
  <si>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</si>
  <si>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</si>
  <si>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</si>
  <si>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</si>
  <si>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</si>
  <si>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</si>
  <si>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</si>
  <si>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</si>
  <si>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</si>
  <si>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</si>
  <si>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</si>
  <si>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</si>
  <si>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</si>
  <si>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</si>
  <si>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</si>
  <si>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</si>
  <si>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</si>
  <si>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</si>
  <si>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</si>
  <si>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</si>
  <si>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</si>
  <si>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</si>
  <si>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</si>
  <si>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</si>
  <si>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</si>
  <si>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</si>
  <si>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</si>
  <si>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</si>
  <si>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</si>
  <si>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</si>
  <si>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</si>
  <si>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</si>
  <si>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</si>
  <si>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</si>
  <si>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</si>
  <si>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</si>
  <si>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</si>
  <si>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</si>
  <si>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</si>
  <si>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</si>
  <si>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</si>
  <si>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</si>
  <si>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</si>
  <si>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</si>
  <si>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</si>
  <si>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</si>
  <si>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</si>
  <si>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</si>
  <si>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</si>
  <si>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</si>
  <si>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</si>
  <si>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</si>
  <si>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</si>
  <si>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</si>
  <si>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</si>
  <si>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</si>
  <si>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</si>
  <si>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</si>
  <si>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</si>
  <si>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</si>
  <si>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</si>
  <si>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</si>
  <si>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</si>
  <si>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</si>
  <si>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</si>
  <si>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</si>
  <si>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</si>
  <si>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</si>
  <si>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</si>
  <si>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</si>
  <si>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</si>
  <si>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</si>
  <si>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</si>
  <si>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</si>
  <si>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</si>
  <si>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</si>
  <si>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</si>
  <si>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</si>
  <si>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</si>
  <si>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</si>
  <si>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</si>
  <si>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</si>
  <si>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</si>
  <si>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</si>
  <si>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</si>
  <si>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</si>
  <si>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</si>
  <si>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</si>
  <si>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</si>
  <si>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</si>
  <si>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</si>
  <si>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</si>
  <si>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</si>
  <si>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</si>
  <si>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</si>
  <si>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</si>
  <si>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</si>
  <si>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</si>
  <si>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</si>
  <si>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</si>
  <si>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</si>
  <si>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</si>
  <si>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</si>
  <si>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</si>
  <si>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</si>
  <si>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</si>
  <si>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</si>
  <si>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</si>
  <si>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</si>
  <si>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</si>
  <si>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</si>
  <si>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</si>
  <si>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</si>
  <si>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</si>
  <si>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</si>
  <si>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</si>
  <si>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</si>
  <si>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</si>
  <si>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</si>
  <si>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</si>
  <si>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</si>
  <si>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</si>
  <si>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</si>
  <si>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</si>
  <si>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</si>
  <si>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</si>
  <si>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</si>
  <si>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</si>
  <si>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</si>
  <si>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</si>
  <si>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</si>
  <si>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</si>
  <si>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</si>
  <si>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</si>
  <si>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</si>
  <si>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</si>
  <si>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</si>
  <si>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</si>
  <si>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</si>
  <si>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</si>
  <si>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</si>
  <si>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</si>
  <si>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</si>
  <si>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</si>
  <si>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</si>
  <si>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</si>
  <si>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</si>
  <si>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</si>
  <si>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</si>
  <si>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</si>
  <si>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</si>
  <si>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</si>
  <si>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</si>
  <si>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</si>
  <si>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</si>
  <si>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</si>
  <si>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</si>
  <si>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</si>
  <si>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</si>
  <si>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</si>
  <si>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</si>
  <si>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</si>
  <si>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</si>
  <si>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</si>
  <si>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</si>
  <si>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</si>
  <si>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</si>
  <si>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</si>
  <si>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</si>
  <si>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</si>
  <si>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</si>
  <si>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</si>
  <si>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</si>
  <si>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</si>
  <si>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</si>
  <si>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</si>
  <si>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</si>
  <si>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</si>
  <si>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</si>
  <si>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</si>
  <si>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</si>
  <si>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</si>
  <si>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</si>
  <si>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</si>
  <si>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</si>
  <si>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</si>
  <si>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</si>
  <si>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</si>
  <si>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</si>
  <si>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</si>
  <si>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</si>
  <si>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</si>
  <si>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</si>
  <si>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</si>
  <si>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</si>
  <si>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</si>
  <si>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</si>
  <si>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</si>
  <si>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</si>
  <si>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</si>
  <si>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</si>
  <si>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</si>
  <si>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</si>
  <si>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</si>
  <si>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</si>
  <si>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</si>
  <si>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</si>
  <si>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</si>
  <si>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</si>
  <si>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</si>
  <si>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</si>
  <si>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</si>
  <si>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</si>
  <si>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</si>
  <si>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</si>
  <si>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2 02 02999 05 0000 151</t>
  </si>
  <si>
    <t>1 11 07015 05 0000 120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</si>
  <si>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</si>
  <si>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</si>
  <si>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</si>
  <si>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</si>
  <si>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</si>
  <si>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</si>
  <si>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</si>
  <si>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</si>
  <si>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</si>
  <si>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</si>
  <si>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</si>
  <si>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</si>
  <si>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</si>
  <si>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</si>
  <si>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</si>
  <si>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</si>
  <si>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</si>
  <si>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</si>
  <si>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</si>
  <si>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</si>
  <si>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</si>
  <si>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</si>
  <si>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</si>
  <si>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</si>
  <si>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</si>
  <si>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</si>
  <si>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</si>
  <si>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</si>
  <si>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</si>
  <si>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</si>
  <si>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</si>
  <si>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</si>
  <si>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</si>
  <si>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</si>
  <si>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</si>
  <si>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</si>
  <si>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</si>
  <si>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</si>
  <si>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</si>
  <si>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</si>
  <si>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</si>
  <si>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</si>
  <si>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</si>
  <si>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</si>
  <si>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</si>
  <si>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</si>
  <si>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</si>
  <si>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</si>
  <si>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</si>
  <si>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</si>
  <si>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</si>
  <si>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</si>
  <si>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</si>
  <si>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</si>
  <si>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</si>
  <si>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</si>
  <si>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</si>
  <si>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</si>
  <si>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</si>
  <si>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</si>
  <si>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</si>
  <si>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</si>
  <si>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</si>
  <si>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</si>
  <si>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</si>
  <si>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</si>
  <si>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</si>
  <si>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</si>
  <si>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</si>
  <si>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</si>
  <si>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</si>
  <si>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</si>
  <si>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</si>
  <si>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</si>
  <si>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</si>
  <si>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</si>
  <si>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</si>
  <si>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</si>
  <si>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</si>
  <si>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</si>
  <si>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</si>
  <si>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</si>
  <si>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</si>
  <si>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</si>
  <si>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</si>
  <si>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</si>
  <si>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</si>
  <si>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</si>
  <si>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</si>
  <si>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</si>
  <si>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</si>
  <si>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</si>
  <si>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</si>
  <si>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</si>
  <si>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</si>
  <si>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</si>
  <si>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</si>
  <si>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</si>
  <si>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</si>
  <si>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</si>
  <si>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</si>
  <si>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</si>
  <si>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</si>
  <si>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</si>
  <si>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</si>
  <si>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</si>
  <si>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</si>
  <si>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</si>
  <si>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</si>
  <si>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</si>
  <si>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</si>
  <si>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</si>
  <si>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</si>
  <si>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</si>
  <si>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</si>
  <si>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</si>
  <si>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</si>
  <si>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</si>
  <si>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</si>
  <si>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</si>
  <si>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</si>
  <si>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</si>
  <si>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</si>
  <si>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</si>
  <si>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</si>
  <si>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</si>
  <si>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</si>
  <si>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</si>
  <si>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</si>
  <si>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</si>
  <si>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</si>
  <si>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</si>
  <si>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</si>
  <si>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</si>
  <si>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</si>
  <si>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</si>
  <si>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</si>
  <si>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</si>
  <si>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</si>
  <si>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</si>
  <si>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</si>
  <si>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</si>
  <si>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</si>
  <si>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</si>
  <si>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</si>
  <si>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</si>
  <si>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</si>
  <si>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</si>
  <si>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</si>
  <si>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</si>
  <si>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</si>
  <si>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</si>
  <si>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</si>
  <si>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</si>
  <si>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</si>
  <si>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</si>
  <si>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</si>
  <si>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</si>
  <si>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</si>
  <si>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</si>
  <si>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</si>
  <si>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</si>
  <si>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</si>
  <si>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</si>
  <si>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</si>
  <si>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</si>
  <si>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</si>
  <si>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</si>
  <si>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</si>
  <si>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</si>
  <si>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</si>
  <si>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</si>
  <si>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</si>
  <si>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</si>
  <si>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</si>
  <si>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</si>
  <si>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</si>
  <si>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</si>
  <si>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</si>
  <si>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</si>
  <si>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</si>
  <si>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</si>
  <si>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</si>
  <si>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</si>
  <si>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</si>
  <si>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</si>
  <si>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</si>
  <si>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</si>
  <si>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</si>
  <si>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</si>
  <si>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</si>
  <si>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</si>
  <si>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</si>
  <si>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</si>
  <si>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</si>
  <si>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</si>
  <si>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</si>
  <si>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</si>
  <si>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</si>
  <si>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</si>
  <si>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</si>
  <si>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</si>
  <si>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</si>
  <si>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</si>
  <si>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</si>
  <si>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</si>
  <si>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</si>
  <si>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</si>
  <si>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</si>
  <si>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</si>
  <si>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</si>
  <si>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</si>
  <si>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</si>
  <si>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</si>
  <si>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</si>
  <si>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</si>
  <si>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</si>
  <si>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</si>
  <si>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</si>
  <si>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</si>
  <si>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</si>
  <si>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</si>
  <si>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</si>
  <si>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</si>
  <si>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</si>
  <si>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</si>
  <si>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</si>
  <si>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</si>
  <si>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</si>
  <si>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</si>
  <si>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</si>
  <si>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</si>
  <si>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</si>
  <si>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</si>
  <si>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</si>
  <si>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</si>
  <si>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</si>
  <si>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</si>
  <si>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</si>
  <si>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</si>
  <si>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</si>
  <si>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</si>
  <si>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</si>
  <si>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</si>
  <si>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</si>
  <si>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</si>
  <si>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</si>
  <si>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</si>
  <si>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</si>
  <si>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</si>
  <si>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</si>
  <si>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</si>
  <si>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</si>
  <si>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</si>
  <si>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</si>
  <si>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</si>
  <si>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</si>
  <si>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</si>
  <si>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</si>
  <si>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</si>
  <si>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</si>
  <si>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</si>
  <si>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</si>
  <si>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</si>
  <si>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</si>
  <si>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</si>
  <si>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</si>
  <si>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</si>
  <si>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</si>
  <si>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</si>
  <si>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</si>
  <si>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</si>
  <si>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</si>
  <si>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</si>
  <si>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</si>
  <si>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</si>
  <si>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</si>
  <si>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</si>
  <si>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</si>
  <si>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</si>
  <si>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</si>
  <si>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</si>
  <si>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</si>
  <si>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</si>
  <si>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</si>
  <si>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</si>
  <si>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</si>
  <si>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</si>
  <si>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</si>
  <si>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</si>
  <si>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</si>
  <si>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</si>
  <si>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</si>
  <si>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</si>
  <si>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</si>
  <si>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</si>
  <si>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</si>
  <si>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</si>
  <si>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</si>
  <si>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</si>
  <si>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</si>
  <si>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</si>
  <si>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</si>
  <si>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</si>
  <si>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</si>
  <si>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</si>
  <si>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</si>
  <si>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</si>
  <si>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</si>
  <si>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</si>
  <si>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</si>
  <si>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</si>
  <si>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</si>
  <si>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</si>
  <si>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</si>
  <si>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</si>
  <si>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</si>
  <si>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</si>
  <si>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</si>
  <si>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</si>
  <si>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</si>
  <si>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</si>
  <si>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</si>
  <si>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</si>
  <si>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</si>
  <si>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</si>
  <si>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</si>
  <si>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</si>
  <si>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</si>
  <si>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</si>
  <si>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</si>
  <si>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</si>
  <si>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</si>
  <si>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</si>
  <si>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</si>
  <si>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</si>
  <si>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</si>
  <si>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</si>
  <si>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</si>
  <si>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</si>
  <si>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</si>
  <si>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</si>
  <si>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</si>
  <si>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</si>
  <si>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</si>
  <si>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</si>
  <si>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</si>
  <si>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</si>
  <si>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</si>
  <si>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</si>
  <si>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</si>
  <si>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</si>
  <si>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</si>
  <si>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</si>
  <si>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</si>
  <si>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</si>
  <si>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</si>
  <si>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</si>
  <si>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</si>
  <si>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</si>
  <si>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</si>
  <si>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</si>
  <si>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</si>
  <si>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</si>
  <si>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</si>
  <si>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</si>
  <si>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</si>
  <si>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</si>
  <si>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</si>
  <si>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</si>
  <si>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</si>
  <si>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</si>
  <si>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</si>
  <si>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</si>
  <si>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</si>
  <si>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</si>
  <si>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</si>
  <si>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</si>
  <si>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</si>
  <si>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</si>
  <si>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</si>
  <si>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</si>
  <si>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</si>
  <si>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</si>
  <si>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</si>
  <si>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</si>
  <si>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</si>
  <si>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</si>
  <si>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</si>
  <si>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</si>
  <si>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</si>
  <si>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</si>
  <si>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</si>
  <si>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</si>
  <si>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</si>
  <si>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</si>
  <si>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</si>
  <si>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</si>
  <si>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</si>
  <si>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</si>
  <si>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</si>
  <si>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</si>
  <si>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</si>
  <si>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</si>
  <si>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</si>
  <si>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</si>
  <si>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</si>
  <si>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</si>
  <si>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</si>
  <si>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</si>
  <si>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</si>
  <si>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</si>
  <si>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</si>
  <si>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</si>
  <si>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</si>
  <si>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</si>
  <si>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</si>
  <si>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</si>
  <si>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</si>
  <si>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</si>
  <si>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</si>
  <si>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</si>
  <si>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</si>
  <si>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</si>
  <si>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</si>
  <si>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</si>
  <si>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</si>
  <si>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</si>
  <si>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</si>
  <si>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</si>
  <si>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</si>
  <si>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</si>
  <si>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</si>
  <si>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</si>
  <si>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</si>
  <si>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</si>
  <si>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</si>
  <si>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</si>
  <si>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</si>
  <si>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</si>
  <si>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</si>
  <si>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</si>
  <si>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</si>
  <si>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</si>
  <si>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</si>
  <si>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</si>
  <si>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</si>
  <si>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</si>
  <si>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</si>
  <si>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</si>
  <si>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</si>
  <si>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</si>
  <si>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</si>
  <si>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</si>
  <si>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</si>
  <si>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</si>
  <si>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</si>
  <si>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</si>
  <si>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</si>
  <si>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</si>
  <si>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</si>
  <si>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</si>
  <si>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</si>
  <si>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</si>
  <si>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</si>
  <si>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</si>
  <si>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</si>
  <si>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</si>
  <si>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</si>
  <si>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</si>
  <si>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</si>
  <si>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</si>
  <si>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</si>
  <si>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</si>
  <si>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</si>
  <si>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</si>
  <si>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</si>
  <si>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</si>
  <si>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</si>
  <si>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</si>
  <si>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</si>
  <si>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</si>
  <si>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</si>
  <si>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</si>
  <si>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</si>
  <si>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</si>
  <si>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</si>
  <si>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</si>
  <si>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</si>
  <si>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</si>
  <si>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</si>
  <si>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</si>
  <si>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</si>
  <si>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</si>
  <si>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</si>
  <si>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</si>
  <si>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</si>
  <si>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</si>
  <si>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</si>
  <si>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</si>
  <si>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</si>
  <si>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</si>
  <si>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</si>
  <si>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</si>
  <si>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</si>
  <si>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</si>
  <si>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</si>
  <si>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</si>
  <si>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</si>
  <si>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</si>
  <si>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</si>
  <si>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</si>
  <si>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</si>
  <si>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</si>
  <si>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</si>
  <si>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</si>
  <si>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</si>
  <si>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</si>
  <si>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</si>
  <si>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</si>
  <si>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</si>
  <si>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</si>
  <si>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</si>
  <si>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</si>
  <si>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</si>
  <si>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</si>
  <si>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</si>
  <si>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</si>
  <si>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</si>
  <si>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</si>
  <si>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</si>
  <si>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</si>
  <si>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</si>
  <si>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</si>
  <si>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</si>
  <si>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</si>
  <si>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</si>
  <si>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</si>
  <si>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</si>
  <si>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</si>
  <si>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</si>
  <si>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</si>
  <si>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</si>
  <si>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</si>
  <si>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</si>
  <si>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</si>
  <si>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</si>
  <si>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</si>
  <si>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</si>
  <si>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</si>
  <si>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</si>
  <si>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</si>
  <si>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</si>
  <si>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</si>
  <si>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</si>
  <si>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</si>
  <si>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</si>
  <si>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</si>
  <si>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</si>
  <si>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</si>
  <si>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</si>
  <si>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</si>
  <si>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</si>
  <si>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</si>
  <si>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</si>
  <si>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</si>
  <si>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</si>
  <si>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</si>
  <si>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</si>
  <si>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</si>
  <si>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</si>
  <si>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</si>
  <si>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</si>
  <si>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</si>
  <si>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</si>
  <si>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</si>
  <si>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</si>
  <si>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</si>
  <si>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</si>
  <si>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</si>
  <si>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</si>
  <si>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</si>
  <si>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</si>
  <si>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</si>
  <si>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</si>
  <si>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</si>
  <si>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</si>
  <si>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</si>
  <si>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</si>
  <si>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</si>
  <si>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</si>
  <si>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</si>
  <si>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</si>
  <si>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</si>
  <si>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</si>
  <si>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</si>
  <si>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</si>
  <si>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</si>
  <si>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</si>
  <si>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</si>
  <si>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</si>
  <si>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</si>
  <si>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</si>
  <si>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</si>
  <si>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</si>
  <si>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</si>
  <si>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</si>
  <si>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</si>
  <si>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</si>
  <si>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</si>
  <si>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</si>
  <si>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</si>
  <si>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</si>
  <si>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</si>
  <si>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</si>
  <si>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</si>
  <si>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</si>
  <si>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</si>
  <si>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</si>
  <si>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</si>
  <si>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</si>
  <si>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</si>
  <si>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</si>
  <si>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</si>
  <si>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</si>
  <si>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</si>
  <si>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</si>
  <si>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</si>
  <si>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</si>
  <si>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</si>
  <si>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</si>
  <si>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</si>
  <si>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</si>
  <si>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</si>
  <si>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</si>
  <si>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</si>
  <si>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</si>
  <si>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</si>
  <si>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</si>
  <si>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</si>
  <si>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</si>
  <si>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</si>
  <si>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</si>
  <si>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</si>
  <si>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</si>
  <si>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</si>
  <si>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</si>
  <si>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</si>
  <si>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</si>
  <si>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</si>
  <si>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</si>
  <si>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</si>
  <si>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</si>
  <si>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</si>
  <si>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</si>
  <si>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</si>
  <si>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</si>
  <si>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</si>
  <si>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</si>
  <si>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</si>
  <si>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</si>
  <si>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</si>
  <si>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</si>
  <si>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</si>
  <si>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</si>
  <si>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</si>
  <si>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</si>
  <si>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</si>
  <si>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</si>
  <si>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</si>
  <si>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</si>
  <si>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</si>
  <si>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</si>
  <si>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</si>
  <si>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</si>
  <si>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</si>
  <si>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</si>
  <si>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</si>
  <si>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</si>
  <si>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</si>
  <si>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</si>
  <si>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</si>
  <si>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</si>
  <si>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</si>
  <si>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</si>
  <si>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</si>
  <si>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</si>
  <si>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</si>
  <si>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</si>
  <si>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</si>
  <si>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</si>
  <si>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</si>
  <si>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</si>
  <si>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</si>
  <si>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</si>
  <si>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</si>
  <si>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</si>
  <si>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</si>
  <si>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</si>
  <si>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</si>
  <si>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</si>
  <si>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</si>
  <si>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</si>
  <si>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</si>
  <si>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</si>
  <si>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</si>
  <si>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</si>
  <si>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</si>
  <si>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</si>
  <si>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</si>
  <si>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</si>
  <si>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</si>
  <si>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</si>
  <si>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</si>
  <si>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</si>
  <si>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</si>
  <si>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</si>
  <si>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</si>
  <si>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</si>
  <si>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</si>
  <si>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</si>
  <si>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</si>
  <si>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</si>
  <si>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</si>
  <si>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</si>
  <si>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</si>
  <si>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</si>
  <si>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</si>
  <si>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</si>
  <si>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</si>
  <si>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</si>
  <si>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</si>
  <si>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</si>
  <si>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</si>
  <si>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</si>
  <si>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</si>
  <si>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</si>
  <si>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</si>
  <si>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</si>
  <si>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</si>
  <si>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</si>
  <si>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</si>
  <si>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</si>
  <si>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</si>
  <si>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</si>
  <si>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</si>
  <si>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</si>
  <si>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</si>
  <si>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</si>
  <si>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</si>
  <si>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</si>
  <si>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</si>
  <si>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</si>
  <si>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</si>
  <si>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</si>
  <si>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</si>
  <si>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</si>
  <si>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</si>
  <si>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</si>
  <si>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</si>
  <si>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</si>
  <si>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</si>
  <si>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</si>
  <si>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</si>
  <si>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</si>
  <si>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</si>
  <si>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</si>
  <si>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</si>
  <si>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</si>
  <si>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</si>
  <si>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</si>
  <si>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</si>
  <si>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</si>
  <si>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</si>
  <si>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</si>
  <si>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</si>
  <si>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</si>
  <si>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</si>
  <si>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</si>
  <si>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</si>
  <si>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</si>
  <si>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</si>
  <si>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</si>
  <si>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</si>
  <si>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</si>
  <si>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</si>
  <si>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</si>
  <si>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</si>
  <si>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</si>
  <si>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</si>
  <si>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</si>
  <si>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</si>
  <si>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</si>
  <si>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</si>
  <si>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</si>
  <si>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</si>
  <si>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</si>
  <si>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</si>
  <si>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</si>
  <si>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</si>
  <si>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</si>
  <si>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</si>
  <si>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</si>
  <si>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</si>
  <si>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</si>
  <si>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</si>
  <si>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</si>
  <si>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</si>
  <si>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</si>
  <si>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</si>
  <si>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</si>
  <si>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</si>
  <si>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</si>
  <si>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</si>
  <si>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</si>
  <si>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</si>
  <si>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</si>
  <si>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</si>
  <si>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</si>
  <si>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</si>
  <si>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</si>
  <si>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</si>
  <si>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</si>
  <si>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</si>
  <si>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</si>
  <si>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</si>
  <si>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</si>
  <si>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</si>
  <si>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</si>
  <si>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</si>
  <si>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</si>
  <si>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</si>
  <si>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</si>
  <si>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</si>
  <si>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</si>
  <si>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</si>
  <si>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</si>
  <si>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</si>
  <si>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</si>
  <si>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</si>
  <si>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</si>
  <si>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</si>
  <si>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</si>
  <si>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</si>
  <si>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</si>
  <si>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</si>
  <si>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</si>
  <si>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</si>
  <si>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</si>
  <si>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</si>
  <si>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</si>
  <si>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</si>
  <si>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</si>
  <si>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</si>
  <si>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</si>
  <si>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</si>
  <si>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</si>
  <si>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</si>
  <si>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</si>
  <si>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</si>
  <si>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</si>
  <si>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</si>
  <si>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</si>
  <si>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</si>
  <si>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</si>
  <si>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</si>
  <si>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</si>
  <si>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</si>
  <si>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</si>
  <si>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</si>
  <si>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</si>
  <si>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</si>
  <si>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</si>
  <si>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</si>
  <si>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</si>
  <si>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</si>
  <si>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</si>
  <si>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</si>
  <si>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</si>
  <si>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</si>
  <si>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</si>
  <si>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</si>
  <si>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</si>
  <si>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</si>
  <si>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</si>
  <si>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</si>
  <si>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</si>
  <si>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</si>
  <si>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</si>
  <si>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</si>
  <si>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</si>
  <si>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</si>
  <si>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</si>
  <si>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</si>
  <si>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</si>
  <si>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</si>
  <si>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</si>
  <si>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</si>
  <si>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</si>
  <si>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</si>
  <si>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</si>
  <si>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</si>
  <si>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</si>
  <si>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</si>
  <si>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</si>
  <si>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</si>
  <si>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</si>
  <si>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</si>
  <si>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</si>
  <si>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</si>
  <si>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</si>
  <si>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</si>
  <si>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</si>
  <si>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</si>
  <si>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</si>
  <si>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</si>
  <si>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</si>
  <si>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</si>
  <si>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</si>
  <si>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</si>
  <si>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</si>
  <si>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</si>
  <si>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</si>
  <si>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</si>
  <si>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</si>
  <si>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</si>
  <si>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</si>
  <si>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</si>
  <si>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</si>
  <si>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</si>
  <si>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</si>
  <si>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</si>
  <si>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</si>
  <si>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</si>
  <si>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</si>
  <si>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</si>
  <si>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</si>
  <si>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</si>
  <si>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</si>
  <si>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</si>
  <si>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</si>
  <si>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</si>
  <si>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</si>
  <si>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</si>
  <si>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</si>
  <si>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</si>
  <si>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</si>
  <si>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</si>
  <si>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</si>
  <si>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</si>
  <si>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</si>
  <si>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</si>
  <si>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521 03 12</t>
  </si>
  <si>
    <t>521 02 04</t>
  </si>
  <si>
    <t>114 51 44</t>
  </si>
  <si>
    <t>521 02 01</t>
  </si>
  <si>
    <t>01 05 00 00 00 0000 000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</si>
  <si>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</si>
  <si>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</si>
  <si>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</si>
  <si>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</si>
  <si>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</si>
  <si>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</si>
  <si>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</si>
  <si>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</si>
  <si>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</si>
  <si>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</si>
  <si>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</si>
  <si>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</si>
  <si>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</si>
  <si>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</si>
  <si>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</si>
  <si>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</si>
  <si>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</si>
  <si>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</si>
  <si>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</si>
  <si>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</si>
  <si>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</si>
  <si>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</si>
  <si>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</si>
  <si>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</si>
  <si>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</si>
  <si>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</si>
  <si>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</si>
  <si>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</si>
  <si>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</si>
  <si>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</si>
  <si>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</si>
  <si>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</si>
  <si>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</si>
  <si>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</si>
  <si>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</si>
  <si>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</si>
  <si>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</si>
  <si>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</si>
  <si>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</si>
  <si>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</si>
  <si>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</si>
  <si>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</si>
  <si>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</si>
  <si>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</si>
  <si>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</si>
  <si>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</si>
  <si>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</si>
  <si>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</si>
  <si>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</si>
  <si>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</si>
  <si>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</si>
  <si>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</si>
  <si>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</si>
  <si>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</si>
  <si>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</si>
  <si>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</si>
  <si>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</si>
  <si>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</si>
  <si>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</si>
  <si>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390 01 00</t>
  </si>
  <si>
    <t xml:space="preserve">к решению Совета МО "Никольский сельсовет"  </t>
  </si>
  <si>
    <t>нет</t>
  </si>
  <si>
    <t>1 16 90050 10 0000 140</t>
  </si>
  <si>
    <t>01 05 02 01 10 0000 510</t>
  </si>
  <si>
    <t>01 05 02 01 10 0000 610</t>
  </si>
  <si>
    <t>01 02 00 00 10 0000 710</t>
  </si>
  <si>
    <t>Расходы в сфере обеспечения противопожарной  безопасности</t>
  </si>
  <si>
    <t>Отдельные мероприятия в области коммунального хозяйства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</si>
  <si>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</si>
  <si>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</si>
  <si>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</si>
  <si>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</si>
  <si>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</si>
  <si>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</si>
  <si>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</si>
  <si>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</si>
  <si>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</si>
  <si>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1 06 01030 10 0000 110</t>
  </si>
  <si>
    <t>1 06 06000 00 0000 110</t>
  </si>
  <si>
    <t>1 07 04030 01 0000 110</t>
  </si>
  <si>
    <t>1 08 04020 01 10000 110</t>
  </si>
  <si>
    <t>Коммунальное хозяйство</t>
  </si>
  <si>
    <t>от  №</t>
  </si>
  <si>
    <t>795 00 00</t>
  </si>
  <si>
    <t>Целевые программы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</si>
  <si>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</si>
  <si>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</si>
  <si>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</si>
  <si>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</si>
  <si>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</si>
  <si>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</si>
  <si>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</si>
  <si>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</si>
  <si>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</si>
  <si>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</si>
  <si>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</si>
  <si>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</si>
  <si>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</si>
  <si>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</si>
  <si>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</si>
  <si>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</si>
  <si>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</si>
  <si>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</si>
  <si>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</si>
  <si>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</si>
  <si>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</si>
  <si>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</si>
  <si>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</si>
  <si>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</si>
  <si>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</si>
  <si>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</si>
  <si>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</si>
  <si>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</si>
  <si>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</si>
  <si>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</si>
  <si>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</si>
  <si>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</si>
  <si>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</si>
  <si>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</si>
  <si>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</si>
  <si>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</si>
  <si>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</si>
  <si>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</si>
  <si>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</si>
  <si>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</si>
  <si>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</si>
  <si>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</si>
  <si>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</si>
  <si>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</si>
  <si>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</si>
  <si>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</si>
  <si>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</si>
  <si>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</si>
  <si>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</si>
  <si>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</si>
  <si>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</si>
  <si>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</si>
  <si>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</si>
  <si>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</si>
  <si>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</si>
  <si>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</si>
  <si>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</si>
  <si>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</si>
  <si>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</si>
  <si>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</si>
  <si>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</si>
  <si>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</si>
  <si>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</si>
  <si>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</si>
  <si>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</si>
  <si>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</si>
  <si>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</si>
  <si>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</si>
  <si>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</si>
  <si>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</si>
  <si>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</si>
  <si>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</si>
  <si>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</si>
  <si>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</si>
  <si>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</si>
  <si>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</si>
  <si>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</si>
  <si>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</si>
  <si>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</si>
  <si>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</si>
  <si>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</si>
  <si>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</si>
  <si>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</si>
  <si>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</si>
  <si>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</si>
  <si>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</si>
  <si>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</si>
  <si>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</si>
  <si>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</si>
  <si>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</si>
  <si>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</si>
  <si>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</si>
  <si>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</si>
  <si>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</si>
  <si>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</si>
  <si>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</si>
  <si>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</si>
  <si>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</si>
  <si>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</si>
  <si>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</si>
  <si>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</si>
  <si>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</si>
  <si>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</si>
  <si>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</si>
  <si>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</si>
  <si>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</si>
  <si>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</si>
  <si>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</si>
  <si>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</si>
  <si>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</si>
  <si>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</si>
  <si>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</si>
  <si>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</si>
  <si>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</si>
  <si>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</si>
  <si>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</si>
  <si>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</si>
  <si>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</si>
  <si>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</si>
  <si>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</si>
  <si>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</si>
  <si>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</si>
  <si>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</si>
  <si>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</si>
  <si>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</si>
  <si>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</si>
  <si>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</si>
  <si>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</si>
  <si>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</si>
  <si>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</si>
  <si>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</si>
  <si>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</si>
  <si>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</si>
  <si>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</si>
  <si>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</si>
  <si>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</si>
  <si>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</si>
  <si>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</si>
  <si>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</si>
  <si>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</si>
  <si>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</si>
  <si>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</si>
  <si>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</si>
  <si>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</si>
  <si>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</si>
  <si>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</si>
  <si>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</si>
  <si>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</si>
  <si>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</si>
  <si>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</si>
  <si>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</si>
  <si>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</si>
  <si>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</si>
  <si>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</si>
  <si>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</si>
  <si>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</si>
  <si>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</si>
  <si>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</si>
  <si>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</si>
  <si>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</si>
  <si>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</si>
  <si>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</si>
  <si>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</si>
  <si>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</si>
  <si>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</si>
  <si>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</si>
  <si>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</si>
  <si>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</si>
  <si>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</si>
  <si>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</si>
  <si>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</si>
  <si>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</si>
  <si>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</si>
  <si>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</si>
  <si>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</si>
  <si>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</si>
  <si>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</si>
  <si>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</si>
  <si>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</si>
  <si>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</si>
  <si>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</si>
  <si>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</si>
  <si>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</si>
  <si>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</si>
  <si>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</si>
  <si>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</si>
  <si>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</si>
  <si>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</si>
  <si>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</si>
  <si>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</si>
  <si>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</si>
  <si>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</si>
  <si>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</si>
  <si>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</si>
  <si>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</si>
  <si>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</si>
  <si>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</si>
  <si>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</si>
  <si>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</si>
  <si>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</si>
  <si>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</si>
  <si>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</si>
  <si>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</si>
  <si>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</si>
  <si>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</si>
  <si>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</si>
  <si>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</si>
  <si>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</si>
  <si>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</si>
  <si>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</si>
  <si>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</si>
  <si>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</si>
  <si>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</si>
  <si>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</si>
  <si>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</si>
  <si>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</si>
  <si>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</si>
  <si>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</si>
  <si>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</si>
  <si>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</si>
  <si>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</si>
  <si>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</si>
  <si>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</si>
  <si>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</si>
  <si>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</si>
  <si>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</si>
  <si>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</si>
  <si>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</si>
  <si>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</si>
  <si>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</si>
  <si>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</si>
  <si>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</si>
  <si>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</si>
  <si>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</si>
  <si>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</si>
  <si>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</si>
  <si>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</si>
  <si>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</si>
  <si>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</si>
  <si>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</si>
  <si>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</si>
  <si>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</si>
  <si>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</si>
  <si>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</si>
  <si>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</si>
  <si>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</si>
  <si>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</si>
  <si>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</si>
  <si>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</si>
  <si>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</si>
  <si>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</si>
  <si>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</si>
  <si>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</si>
  <si>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</si>
  <si>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</si>
  <si>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</si>
  <si>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</si>
  <si>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</si>
  <si>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</si>
  <si>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</si>
  <si>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</si>
  <si>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</si>
  <si>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</si>
  <si>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</si>
  <si>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</si>
  <si>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</si>
  <si>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</si>
  <si>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</si>
  <si>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</si>
  <si>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</si>
  <si>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</si>
  <si>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</si>
  <si>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</si>
  <si>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</si>
  <si>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</si>
  <si>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</si>
  <si>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</si>
  <si>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</si>
  <si>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</si>
  <si>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</si>
  <si>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</si>
  <si>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</si>
  <si>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</si>
  <si>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</si>
  <si>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</si>
  <si>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</si>
  <si>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</si>
  <si>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</si>
  <si>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</si>
  <si>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</si>
  <si>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</si>
  <si>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</si>
  <si>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</si>
  <si>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</si>
  <si>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</si>
  <si>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</si>
  <si>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</si>
  <si>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</si>
  <si>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</si>
  <si>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</si>
  <si>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</si>
  <si>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</si>
  <si>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>99 1 00 04020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</si>
  <si>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</si>
  <si>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</si>
  <si>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</si>
  <si>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</si>
  <si>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</si>
  <si>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</si>
  <si>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</si>
  <si>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</si>
  <si>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1 17 050501 10 0000 180</t>
  </si>
  <si>
    <t>0</t>
  </si>
  <si>
    <t>01 0 00 24050</t>
  </si>
  <si>
    <t>01 0 00 24250</t>
  </si>
  <si>
    <t>01 0 00 24070</t>
  </si>
  <si>
    <t>01 0 00 04190</t>
  </si>
  <si>
    <t>01 0 00 24060</t>
  </si>
  <si>
    <t>01 0 00 80020</t>
  </si>
  <si>
    <t>01 0 00 04650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</si>
  <si>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</si>
  <si>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</si>
  <si>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540</t>
  </si>
  <si>
    <t>80 1 00 81000</t>
  </si>
  <si>
    <t>02ZF255550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</si>
  <si>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</si>
  <si>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</si>
  <si>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</si>
  <si>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</si>
  <si>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</si>
  <si>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</si>
  <si>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</si>
  <si>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</si>
  <si>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</si>
  <si>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</si>
  <si>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</si>
  <si>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2 02 25000 00 0000 150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</si>
  <si>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</si>
  <si>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</si>
  <si>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</si>
  <si>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</si>
  <si>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</si>
  <si>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</si>
  <si>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</si>
  <si>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</si>
  <si>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</si>
  <si>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</si>
  <si>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</si>
  <si>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2</t>
  </si>
  <si>
    <t>1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</si>
  <si>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</si>
  <si>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</si>
  <si>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</si>
  <si>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</si>
  <si>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</si>
  <si>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</si>
  <si>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</si>
  <si>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</si>
  <si>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</si>
  <si>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</si>
  <si>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</si>
  <si>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</si>
  <si>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</si>
  <si>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</si>
  <si>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</si>
  <si>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</si>
  <si>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</si>
  <si>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</si>
  <si>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</si>
  <si>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</si>
  <si>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</si>
  <si>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</si>
  <si>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</si>
  <si>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Глава МО "Село Енотаевка"</t>
  </si>
  <si>
    <t>В.В.Котлов</t>
  </si>
  <si>
    <t>МО "Село Енотаевка"   на 2023 год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</si>
  <si>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2023 год.</t>
  </si>
  <si>
    <t>Расходы бюджета Муниципального образование «Сельское поселение село Енотаевка Енотаевского муниципального района Астраханской области»  по разделам и подразделам, целевым статьям и группам видов расходов классификации расходов бюджета на 2023 год</t>
  </si>
  <si>
    <t>Расходы на обеспечение функций органов местного самоуправле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</si>
  <si>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Муниципальное образование «Сельское поселение село Енотаевка Енотаевского муниципального района Астраханской области»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</si>
  <si>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2 02 15000 00 0000 150</t>
  </si>
  <si>
    <t>Дотации бюджетам бюджетной системы Российской Федерации</t>
  </si>
  <si>
    <t>Средства на реализацию отдельных полномочий муниципального образования "Село Енотаевка"  в рамках прочих непрограммных расходов иных непрограммных мероприятий</t>
  </si>
  <si>
    <t>800</t>
  </si>
  <si>
    <t>9810009400</t>
  </si>
  <si>
    <t xml:space="preserve">от  № </t>
  </si>
  <si>
    <t>Изменение остатков средств на счетах по учету средств бюджетов</t>
  </si>
  <si>
    <t>Резервный фонд местных администраций в рамках прочих непрограммных расходов иных непрограммных мероприятий</t>
  </si>
  <si>
    <t>1 06 00000 00 0000 110</t>
  </si>
  <si>
    <t>Приложение 2</t>
  </si>
  <si>
    <t>Приложение  3</t>
  </si>
  <si>
    <t>Приложение 5</t>
  </si>
  <si>
    <t>Источники внутреннего финансирования дефицитов бюджетов-всего</t>
  </si>
  <si>
    <t xml:space="preserve">  Муниципальная  программа 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</si>
  <si>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33</t>
  </si>
  <si>
    <t>34</t>
  </si>
  <si>
    <t>Доходы на 2024 год</t>
  </si>
  <si>
    <t>БЮДЖЕТ на  2024 год</t>
  </si>
  <si>
    <t>1 13 01995 10 0000 130</t>
  </si>
  <si>
    <t>113 02065 10 0000 1 30</t>
  </si>
  <si>
    <t>Доходы, поступающие в порядке возмещения расходов, понесенных в связи с эксплуатацией имущества</t>
  </si>
  <si>
    <t xml:space="preserve">к решению Совета муниципального образования"Село Енотаевка" </t>
  </si>
  <si>
    <t>Источники внутреннего финансирования дефицита бюджета муниципального образования"Село Енотаевка"  на 2024 год.</t>
  </si>
  <si>
    <t>Благоустройство</t>
  </si>
  <si>
    <t>022F255550</t>
  </si>
  <si>
    <t>01 0 00 24251</t>
  </si>
  <si>
    <t>98 0 00 09400</t>
  </si>
  <si>
    <t xml:space="preserve">                                                      </t>
  </si>
  <si>
    <t xml:space="preserve">к решению Совета муниципального образования "Село Енотаевка" </t>
  </si>
  <si>
    <t>2 07 05000 10 0000 150</t>
  </si>
  <si>
    <t>2 07 05030 10 0000 150</t>
  </si>
  <si>
    <t>Прочие безвозмездные поступления в бюджеты сельских поселений</t>
  </si>
  <si>
    <t>Расходы на проведение выборов депутатов Совета муниципального образования "Сельское поселение село Енотаевка Енотаевского муниципального района Астраханской области " по непрограммному паправлению расходов "Администрация муниципального образования "Сельское поселение село Енотаевка Енотаевского муниципального района Астраханской области  в рамках непрогаммного направления деятельности "Реализация функций органов местного самоуправления"</t>
  </si>
  <si>
    <t>99 0 00 04030</t>
  </si>
  <si>
    <t>Иные бюджетные ассигнования (специальные расходы)</t>
  </si>
  <si>
    <t>Привлечение кредитов от кредитных организаций бюджетом сельских поселений в валюте Российской Федерации</t>
  </si>
  <si>
    <t>Привлечение кредитов от кредитных организаций в валюте Российской Федерации</t>
  </si>
  <si>
    <t>01 05 00 00 00 0000 500</t>
  </si>
  <si>
    <t xml:space="preserve">Увеличение прочих остатков  средств бюджетов </t>
  </si>
  <si>
    <t>Увеличение прочих остатков денежных средств бюджетов сельских поселений</t>
  </si>
  <si>
    <t xml:space="preserve">Уменьшение прочих остатков  средств бюджетов </t>
  </si>
  <si>
    <t xml:space="preserve">Уменьшение прочих остатков  денежных средств бюджетов </t>
  </si>
  <si>
    <t>01 05 00 00 00 0000 600</t>
  </si>
  <si>
    <t>01 05 02 00 00 0000 610</t>
  </si>
  <si>
    <t>Уменьшение прочих остатков денежных средств бюджетов сельских поселений</t>
  </si>
  <si>
    <t>Доходы бюджета - ИТОГО</t>
  </si>
  <si>
    <t>Налог на доходы физических лиц с доходов, источником которых является налоговый агент за исключением доходов в отношении которых исчесление и уплата налога исчесляются в соответствии со ст. 227,228 НКРФ</t>
  </si>
  <si>
    <t>1 05 03000 01 0000 110</t>
  </si>
  <si>
    <t>1 06 06030 00 0000 110</t>
  </si>
  <si>
    <t>1 06 06040 00 0000 110</t>
  </si>
  <si>
    <t>1 13 01000 00 0000 130</t>
  </si>
  <si>
    <t>Прочие доходы от оказания платных услуг (работ) получателями средств бюджетов сельских поселений</t>
  </si>
  <si>
    <t>113 02000 00 0000 1 30</t>
  </si>
  <si>
    <t>Доходы, поступающие в порядке возмещения расходов, понесенных в связи с эксплуатацией имущества сельских поселений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</si>
  <si>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</si>
  <si>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</si>
  <si>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</si>
  <si>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</si>
  <si>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2 02 49999 00 0000 150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</si>
  <si>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</si>
  <si>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</si>
  <si>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1 16 10030 10 0000 140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</si>
  <si>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</si>
  <si>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116 00000 00 0000 000</t>
  </si>
  <si>
    <t xml:space="preserve">99 1 00 65490 </t>
  </si>
  <si>
    <t>01 1 00 65490</t>
  </si>
  <si>
    <t>01 0 00 81100</t>
  </si>
  <si>
    <t>Ведомственная структура расходов муниципального образование «Сельское поселение село Енотаевка Енотаевского муниципального района Астраханской области»  по разделам и подразделам, целевым статьям и группам видов расходов классификации расходов бюджета на 2024 год</t>
  </si>
  <si>
    <t>4</t>
  </si>
  <si>
    <t>35</t>
  </si>
  <si>
    <t>36</t>
  </si>
  <si>
    <t>37</t>
  </si>
  <si>
    <t>38</t>
  </si>
  <si>
    <t>39</t>
  </si>
  <si>
    <t>40</t>
  </si>
  <si>
    <t>41</t>
  </si>
  <si>
    <t>от   25.12.2024           №31</t>
  </si>
  <si>
    <t xml:space="preserve">к Решению Совета муниципального образования "Село Енотаевка" </t>
  </si>
  <si>
    <t xml:space="preserve">Высшее должностное лицо органа местного самоуправления </t>
  </si>
  <si>
    <t>64,,8</t>
  </si>
  <si>
    <t>Приложение  4</t>
  </si>
  <si>
    <t xml:space="preserve">от                 № </t>
  </si>
  <si>
    <t xml:space="preserve">от             № </t>
  </si>
  <si>
    <t xml:space="preserve">к решению Совета муниципального образования"Село Енотаевка"  </t>
  </si>
  <si>
    <t xml:space="preserve">№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</si>
</sst>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33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0"/>
      <name val="Arial Cyr"/>
      <charset val="204"/>
    </font>
    <font>
      <sz val="20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3" fillId="0" borderId="0"/>
    <xf numFmtId="0" fontId="1" fillId="0" borderId="0"/>
    <xf numFmtId="0" fontId="13" fillId="0" borderId="0"/>
  </cellStyleXfs>
  <cellXfs count="515">
    <xf numFmtId="0" fontId="0" fillId="0" borderId="0" xfId="0"/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5" fillId="0" borderId="0" xfId="0" applyFont="1" applyFill="1" applyAlignment="1" applyProtection="1">
      <alignment shrinkToFit="1"/>
    </xf>
    <xf numFmtId="0" fontId="5" fillId="0" borderId="0" xfId="0" applyFont="1" applyFill="1" applyProtection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 applyProtection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 applyProtection="1">
      <alignment horizontal="left" shrinkToFit="1"/>
    </xf>
    <xf numFmtId="49" fontId="5" fillId="0" borderId="2" xfId="0" applyNumberFormat="1" applyFont="1" applyFill="1" applyBorder="1" applyAlignment="1" applyProtection="1">
      <alignment horizontal="center"/>
    </xf>
    <xf numFmtId="0" fontId="5" fillId="0" borderId="2" xfId="0" applyNumberFormat="1" applyFont="1" applyFill="1" applyBorder="1" applyAlignment="1" applyProtection="1">
      <alignment horizontal="left" vertical="center" wrapText="1" shrinkToFit="1"/>
    </xf>
    <xf numFmtId="2" fontId="5" fillId="0" borderId="2" xfId="0" applyNumberFormat="1" applyFont="1" applyFill="1" applyBorder="1" applyAlignment="1" applyProtection="1">
      <alignment horizontal="right"/>
    </xf>
    <xf numFmtId="49" fontId="12" fillId="0" borderId="2" xfId="0" applyNumberFormat="1" applyFont="1" applyFill="1" applyBorder="1" applyAlignment="1">
      <alignment horizontal="center"/>
    </xf>
    <xf numFmtId="0" fontId="12" fillId="0" borderId="0" xfId="0" applyFont="1" applyFill="1" applyProtection="1"/>
    <xf numFmtId="49" fontId="5" fillId="0" borderId="2" xfId="0" applyNumberFormat="1" applyFont="1" applyFill="1" applyBorder="1" applyAlignment="1">
      <alignment horizontal="center" wrapText="1" shrinkToFit="1"/>
    </xf>
    <xf numFmtId="0" fontId="5" fillId="0" borderId="2" xfId="0" applyFont="1" applyFill="1" applyBorder="1" applyAlignment="1">
      <alignment horizontal="left" wrapText="1"/>
    </xf>
    <xf numFmtId="2" fontId="5" fillId="0" borderId="2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0" fontId="5" fillId="0" borderId="2" xfId="3" applyFont="1" applyFill="1" applyBorder="1" applyAlignment="1">
      <alignment wrapText="1"/>
    </xf>
    <xf numFmtId="0" fontId="12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 applyProtection="1">
      <alignment wrapText="1"/>
    </xf>
    <xf numFmtId="4" fontId="5" fillId="0" borderId="0" xfId="0" applyNumberFormat="1" applyFont="1" applyFill="1" applyProtection="1"/>
    <xf numFmtId="2" fontId="5" fillId="0" borderId="0" xfId="0" applyNumberFormat="1" applyFont="1" applyFill="1" applyProtection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2" xfId="0" applyFont="1" applyBorder="1" applyAlignment="1">
      <alignment wrapText="1"/>
    </xf>
    <xf numFmtId="0" fontId="5" fillId="0" borderId="0" xfId="0" applyFont="1" applyAlignment="1"/>
    <xf numFmtId="0" fontId="12" fillId="0" borderId="0" xfId="0" applyFont="1" applyAlignment="1">
      <alignment horizont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0" xfId="0" applyFont="1" applyBorder="1"/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0" xfId="2" applyFont="1" applyFill="1" applyAlignment="1" applyProtection="1">
      <alignment horizontal="left" wrapText="1"/>
      <protection locked="0"/>
    </xf>
    <xf numFmtId="0" fontId="5" fillId="0" borderId="0" xfId="0" applyFont="1" applyFill="1" applyAlignment="1"/>
    <xf numFmtId="0" fontId="6" fillId="0" borderId="0" xfId="0" applyFont="1" applyFill="1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12" fillId="0" borderId="8" xfId="0" applyFont="1" applyBorder="1"/>
    <xf numFmtId="0" fontId="12" fillId="0" borderId="0" xfId="0" applyFont="1"/>
    <xf numFmtId="0" fontId="5" fillId="0" borderId="0" xfId="0" applyFont="1" applyFill="1" applyProtection="1">
      <protection locked="0"/>
    </xf>
    <xf numFmtId="0" fontId="5" fillId="0" borderId="0" xfId="2" applyFont="1" applyFill="1" applyAlignment="1" applyProtection="1">
      <alignment wrapText="1"/>
      <protection locked="0"/>
    </xf>
    <xf numFmtId="0" fontId="5" fillId="0" borderId="0" xfId="0" applyFont="1" applyFill="1" applyBorder="1"/>
    <xf numFmtId="0" fontId="12" fillId="0" borderId="2" xfId="0" applyFont="1" applyBorder="1"/>
    <xf numFmtId="2" fontId="5" fillId="0" borderId="0" xfId="0" applyNumberFormat="1" applyFont="1" applyFill="1" applyBorder="1" applyAlignment="1">
      <alignment horizontal="center"/>
    </xf>
    <xf numFmtId="0" fontId="12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/>
    <xf numFmtId="0" fontId="5" fillId="0" borderId="2" xfId="0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/>
    <xf numFmtId="0" fontId="5" fillId="0" borderId="2" xfId="0" applyFont="1" applyBorder="1" applyAlignment="1">
      <alignment textRotation="90" wrapText="1"/>
    </xf>
    <xf numFmtId="0" fontId="5" fillId="0" borderId="2" xfId="0" applyFont="1" applyFill="1" applyBorder="1" applyAlignment="1">
      <alignment textRotation="90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 indent="15"/>
    </xf>
    <xf numFmtId="0" fontId="9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11" xfId="0" applyFont="1" applyBorder="1" applyAlignment="1">
      <alignment horizontal="justify" vertical="top" wrapText="1"/>
    </xf>
    <xf numFmtId="0" fontId="5" fillId="0" borderId="12" xfId="0" applyFont="1" applyBorder="1" applyAlignment="1">
      <alignment horizontal="justify" vertical="top" wrapText="1"/>
    </xf>
    <xf numFmtId="0" fontId="5" fillId="0" borderId="12" xfId="0" applyFont="1" applyBorder="1" applyAlignment="1">
      <alignment horizontal="left" vertical="top" wrapText="1"/>
    </xf>
    <xf numFmtId="0" fontId="6" fillId="0" borderId="0" xfId="0" applyFont="1"/>
    <xf numFmtId="0" fontId="5" fillId="0" borderId="0" xfId="0" applyFont="1" applyFill="1" applyAlignment="1" applyProtection="1">
      <alignment horizontal="right"/>
      <protection locked="0"/>
    </xf>
    <xf numFmtId="0" fontId="5" fillId="0" borderId="0" xfId="2" applyFont="1" applyFill="1" applyAlignment="1">
      <alignment wrapText="1"/>
    </xf>
    <xf numFmtId="0" fontId="5" fillId="0" borderId="0" xfId="2" applyFont="1" applyFill="1" applyAlignment="1">
      <alignment horizontal="right" wrapText="1"/>
    </xf>
    <xf numFmtId="0" fontId="12" fillId="0" borderId="2" xfId="0" applyFont="1" applyFill="1" applyBorder="1" applyAlignment="1"/>
    <xf numFmtId="2" fontId="6" fillId="0" borderId="0" xfId="0" applyNumberFormat="1" applyFont="1"/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wrapText="1"/>
    </xf>
    <xf numFmtId="164" fontId="5" fillId="0" borderId="2" xfId="0" applyNumberFormat="1" applyFont="1" applyFill="1" applyBorder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164" fontId="12" fillId="0" borderId="2" xfId="0" applyNumberFormat="1" applyFont="1" applyFill="1" applyBorder="1" applyAlignment="1" applyProtection="1">
      <alignment horizontal="right"/>
    </xf>
    <xf numFmtId="164" fontId="12" fillId="0" borderId="2" xfId="0" applyNumberFormat="1" applyFont="1" applyFill="1" applyBorder="1" applyAlignment="1" applyProtection="1">
      <alignment horizontal="right"/>
      <protection locked="0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3" xfId="0" applyNumberFormat="1" applyFont="1" applyFill="1" applyBorder="1" applyAlignment="1">
      <alignment horizontal="right"/>
    </xf>
    <xf numFmtId="164" fontId="5" fillId="0" borderId="14" xfId="0" applyNumberFormat="1" applyFont="1" applyBorder="1" applyAlignment="1">
      <alignment horizontal="right" vertical="top" wrapText="1"/>
    </xf>
    <xf numFmtId="164" fontId="5" fillId="0" borderId="15" xfId="0" applyNumberFormat="1" applyFont="1" applyBorder="1" applyAlignment="1">
      <alignment horizontal="right" vertical="top" wrapText="1"/>
    </xf>
    <xf numFmtId="164" fontId="5" fillId="0" borderId="16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21" fillId="0" borderId="17" xfId="0" applyFont="1" applyBorder="1" applyAlignment="1"/>
    <xf numFmtId="0" fontId="6" fillId="0" borderId="17" xfId="0" applyFont="1" applyBorder="1" applyAlignment="1"/>
    <xf numFmtId="0" fontId="5" fillId="0" borderId="12" xfId="0" applyFont="1" applyBorder="1" applyAlignment="1">
      <alignment wrapText="1"/>
    </xf>
    <xf numFmtId="164" fontId="5" fillId="0" borderId="18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wrapText="1"/>
    </xf>
    <xf numFmtId="49" fontId="5" fillId="0" borderId="4" xfId="0" applyNumberFormat="1" applyFont="1" applyBorder="1" applyAlignment="1">
      <alignment wrapText="1"/>
    </xf>
    <xf numFmtId="164" fontId="5" fillId="0" borderId="4" xfId="0" applyNumberFormat="1" applyFont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wrapText="1"/>
    </xf>
    <xf numFmtId="49" fontId="5" fillId="0" borderId="12" xfId="0" applyNumberFormat="1" applyFont="1" applyBorder="1" applyAlignment="1">
      <alignment wrapText="1"/>
    </xf>
    <xf numFmtId="0" fontId="5" fillId="0" borderId="2" xfId="0" applyFont="1" applyFill="1" applyBorder="1" applyAlignment="1">
      <alignment horizontal="justify" vertical="top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2" fontId="6" fillId="0" borderId="0" xfId="0" applyNumberFormat="1" applyFont="1" applyFill="1"/>
    <xf numFmtId="49" fontId="6" fillId="0" borderId="0" xfId="0" applyNumberFormat="1" applyFont="1" applyFill="1"/>
    <xf numFmtId="2" fontId="11" fillId="0" borderId="0" xfId="0" applyNumberFormat="1" applyFont="1" applyFill="1"/>
    <xf numFmtId="49" fontId="11" fillId="0" borderId="0" xfId="0" applyNumberFormat="1" applyFont="1" applyFill="1"/>
    <xf numFmtId="0" fontId="10" fillId="0" borderId="2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164" fontId="5" fillId="0" borderId="2" xfId="0" applyNumberFormat="1" applyFont="1" applyFill="1" applyBorder="1" applyAlignment="1">
      <alignment horizontal="right" wrapText="1"/>
    </xf>
    <xf numFmtId="164" fontId="12" fillId="0" borderId="2" xfId="0" applyNumberFormat="1" applyFont="1" applyFill="1" applyBorder="1" applyAlignment="1">
      <alignment horizontal="right" wrapText="1"/>
    </xf>
    <xf numFmtId="0" fontId="5" fillId="0" borderId="17" xfId="0" applyFont="1" applyFill="1" applyBorder="1" applyAlignment="1">
      <alignment horizontal="right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/>
    <xf numFmtId="164" fontId="6" fillId="0" borderId="2" xfId="0" applyNumberFormat="1" applyFont="1" applyFill="1" applyBorder="1"/>
    <xf numFmtId="0" fontId="5" fillId="0" borderId="2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vertical="top" wrapText="1"/>
    </xf>
    <xf numFmtId="0" fontId="5" fillId="0" borderId="2" xfId="0" applyFont="1" applyFill="1" applyBorder="1"/>
    <xf numFmtId="0" fontId="2" fillId="0" borderId="2" xfId="0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2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wrapText="1"/>
    </xf>
    <xf numFmtId="0" fontId="22" fillId="0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2" fontId="5" fillId="0" borderId="2" xfId="0" applyNumberFormat="1" applyFont="1" applyFill="1" applyBorder="1"/>
    <xf numFmtId="164" fontId="12" fillId="0" borderId="0" xfId="0" applyNumberFormat="1" applyFont="1" applyFill="1" applyProtection="1"/>
    <xf numFmtId="0" fontId="12" fillId="0" borderId="2" xfId="0" applyFont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5" fontId="5" fillId="0" borderId="2" xfId="0" applyNumberFormat="1" applyFont="1" applyBorder="1" applyAlignment="1">
      <alignment horizontal="right" vertical="top" wrapText="1"/>
    </xf>
    <xf numFmtId="164" fontId="12" fillId="0" borderId="2" xfId="0" applyNumberFormat="1" applyFont="1" applyBorder="1" applyAlignment="1">
      <alignment horizontal="right" vertical="top" wrapText="1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center" vertical="top"/>
    </xf>
    <xf numFmtId="0" fontId="12" fillId="0" borderId="0" xfId="0" applyFont="1" applyFill="1" applyBorder="1"/>
    <xf numFmtId="166" fontId="5" fillId="0" borderId="0" xfId="0" applyNumberFormat="1" applyFont="1" applyFill="1" applyBorder="1" applyAlignment="1">
      <alignment horizontal="center" vertical="top"/>
    </xf>
    <xf numFmtId="0" fontId="12" fillId="0" borderId="0" xfId="0" applyFont="1" applyFill="1"/>
    <xf numFmtId="164" fontId="22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4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/>
    </xf>
    <xf numFmtId="2" fontId="6" fillId="0" borderId="0" xfId="0" applyNumberFormat="1" applyFont="1" applyFill="1" applyBorder="1"/>
    <xf numFmtId="49" fontId="6" fillId="0" borderId="0" xfId="0" applyNumberFormat="1" applyFont="1" applyFill="1" applyBorder="1"/>
    <xf numFmtId="164" fontId="5" fillId="0" borderId="12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Protection="1"/>
    <xf numFmtId="49" fontId="5" fillId="0" borderId="2" xfId="0" applyNumberFormat="1" applyFont="1" applyFill="1" applyBorder="1" applyAlignment="1">
      <alignment horizontal="center" wrapText="1"/>
    </xf>
    <xf numFmtId="0" fontId="20" fillId="0" borderId="0" xfId="0" applyFont="1" applyFill="1" applyProtection="1"/>
    <xf numFmtId="0" fontId="22" fillId="0" borderId="2" xfId="0" applyNumberFormat="1" applyFont="1" applyFill="1" applyBorder="1" applyAlignment="1" applyProtection="1">
      <alignment horizontal="left" vertical="center" wrapText="1" shrinkToFit="1"/>
    </xf>
    <xf numFmtId="49" fontId="5" fillId="0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/>
    <xf numFmtId="164" fontId="5" fillId="0" borderId="0" xfId="0" applyNumberFormat="1" applyFont="1" applyFill="1" applyProtection="1"/>
    <xf numFmtId="0" fontId="5" fillId="0" borderId="0" xfId="0" applyFont="1" applyFill="1" applyAlignment="1" applyProtection="1"/>
    <xf numFmtId="0" fontId="5" fillId="0" borderId="2" xfId="0" applyFont="1" applyFill="1" applyBorder="1" applyAlignment="1">
      <alignment horizontal="center" vertical="top" wrapText="1"/>
    </xf>
    <xf numFmtId="0" fontId="5" fillId="0" borderId="0" xfId="0" applyFont="1" applyFill="1" applyAlignment="1" applyProtection="1">
      <alignment horizontal="left"/>
    </xf>
    <xf numFmtId="0" fontId="5" fillId="0" borderId="2" xfId="1" applyFont="1" applyFill="1" applyBorder="1" applyAlignment="1" applyProtection="1">
      <alignment horizontal="left" vertical="top" wrapText="1"/>
      <protection locked="0"/>
    </xf>
    <xf numFmtId="0" fontId="5" fillId="0" borderId="19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vertical="top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166" fontId="5" fillId="0" borderId="4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left" vertical="top" wrapText="1"/>
    </xf>
    <xf numFmtId="166" fontId="5" fillId="2" borderId="2" xfId="0" applyNumberFormat="1" applyFont="1" applyFill="1" applyBorder="1" applyAlignment="1">
      <alignment horizontal="center" vertical="top"/>
    </xf>
    <xf numFmtId="0" fontId="5" fillId="2" borderId="0" xfId="0" applyFont="1" applyFill="1"/>
    <xf numFmtId="164" fontId="8" fillId="0" borderId="2" xfId="0" applyNumberFormat="1" applyFont="1" applyBorder="1"/>
    <xf numFmtId="0" fontId="5" fillId="0" borderId="1" xfId="0" applyFont="1" applyFill="1" applyBorder="1" applyAlignment="1">
      <alignment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top" wrapText="1"/>
    </xf>
    <xf numFmtId="49" fontId="5" fillId="0" borderId="0" xfId="2" applyNumberFormat="1" applyFont="1" applyFill="1" applyAlignment="1">
      <alignment wrapText="1"/>
    </xf>
    <xf numFmtId="49" fontId="5" fillId="0" borderId="0" xfId="0" applyNumberFormat="1" applyFont="1" applyFill="1" applyAlignment="1" applyProtection="1">
      <alignment horizontal="left"/>
    </xf>
    <xf numFmtId="49" fontId="5" fillId="0" borderId="0" xfId="0" applyNumberFormat="1" applyFont="1" applyFill="1" applyAlignment="1" applyProtection="1"/>
    <xf numFmtId="49" fontId="5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5" fillId="0" borderId="0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Border="1" applyAlignment="1">
      <alignment horizontal="left" vertical="top" wrapText="1"/>
    </xf>
    <xf numFmtId="49" fontId="5" fillId="2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12" fillId="0" borderId="0" xfId="0" applyNumberFormat="1" applyFont="1" applyFill="1" applyBorder="1"/>
    <xf numFmtId="49" fontId="25" fillId="0" borderId="0" xfId="1" applyNumberFormat="1" applyFont="1" applyFill="1" applyBorder="1" applyAlignment="1" applyProtection="1">
      <alignment horizontal="left" vertical="top" wrapText="1"/>
      <protection locked="0"/>
    </xf>
    <xf numFmtId="49" fontId="25" fillId="0" borderId="0" xfId="0" applyNumberFormat="1" applyFont="1" applyFill="1" applyBorder="1" applyAlignment="1">
      <alignment horizontal="left" vertical="top" wrapText="1"/>
    </xf>
    <xf numFmtId="49" fontId="25" fillId="0" borderId="0" xfId="0" applyNumberFormat="1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/>
    </xf>
    <xf numFmtId="0" fontId="5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8" fillId="0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6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64" fontId="5" fillId="3" borderId="2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 applyProtection="1">
      <alignment horizontal="right" vertical="center" wrapText="1"/>
      <protection locked="0"/>
    </xf>
    <xf numFmtId="164" fontId="5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0" xfId="0" applyFont="1" applyFill="1"/>
    <xf numFmtId="49" fontId="26" fillId="3" borderId="3" xfId="0" applyNumberFormat="1" applyFont="1" applyFill="1" applyBorder="1" applyAlignment="1">
      <alignment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164" fontId="5" fillId="3" borderId="4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2" fontId="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 applyProtection="1">
      <alignment horizontal="right" wrapText="1"/>
      <protection locked="0"/>
    </xf>
    <xf numFmtId="167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 applyProtection="1">
      <alignment horizontal="right"/>
      <protection locked="0"/>
    </xf>
    <xf numFmtId="0" fontId="5" fillId="0" borderId="22" xfId="0" applyNumberFormat="1" applyFont="1" applyFill="1" applyBorder="1" applyAlignment="1" applyProtection="1">
      <alignment horizontal="left" vertical="center" wrapText="1" shrinkToFit="1"/>
    </xf>
    <xf numFmtId="49" fontId="5" fillId="0" borderId="22" xfId="0" applyNumberFormat="1" applyFont="1" applyFill="1" applyBorder="1" applyAlignment="1" applyProtection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2" fontId="5" fillId="0" borderId="0" xfId="0" applyNumberFormat="1" applyFont="1" applyFill="1"/>
    <xf numFmtId="164" fontId="5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12" fillId="0" borderId="0" xfId="0" applyNumberFormat="1" applyFont="1" applyFill="1"/>
    <xf numFmtId="49" fontId="5" fillId="0" borderId="0" xfId="0" applyNumberFormat="1" applyFont="1" applyFill="1" applyBorder="1"/>
    <xf numFmtId="49" fontId="5" fillId="5" borderId="0" xfId="0" applyNumberFormat="1" applyFont="1" applyFill="1"/>
    <xf numFmtId="49" fontId="5" fillId="2" borderId="0" xfId="0" applyNumberFormat="1" applyFont="1" applyFill="1"/>
    <xf numFmtId="2" fontId="5" fillId="2" borderId="0" xfId="0" applyNumberFormat="1" applyFont="1" applyFill="1"/>
    <xf numFmtId="2" fontId="12" fillId="0" borderId="0" xfId="0" applyNumberFormat="1" applyFont="1" applyFill="1"/>
    <xf numFmtId="49" fontId="12" fillId="5" borderId="0" xfId="0" applyNumberFormat="1" applyFont="1" applyFill="1"/>
    <xf numFmtId="164" fontId="5" fillId="5" borderId="0" xfId="0" applyNumberFormat="1" applyFont="1" applyFill="1" applyBorder="1" applyAlignment="1">
      <alignment horizontal="right" vertical="center" wrapText="1"/>
    </xf>
    <xf numFmtId="49" fontId="24" fillId="5" borderId="0" xfId="0" applyNumberFormat="1" applyFont="1" applyFill="1"/>
    <xf numFmtId="49" fontId="5" fillId="6" borderId="0" xfId="0" applyNumberFormat="1" applyFont="1" applyFill="1"/>
    <xf numFmtId="164" fontId="5" fillId="6" borderId="0" xfId="0" applyNumberFormat="1" applyFont="1" applyFill="1" applyBorder="1" applyAlignment="1">
      <alignment horizontal="right" vertical="center" wrapText="1"/>
    </xf>
    <xf numFmtId="0" fontId="5" fillId="6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49" fontId="0" fillId="0" borderId="0" xfId="0" applyNumberFormat="1" applyFill="1"/>
    <xf numFmtId="0" fontId="5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5" fillId="0" borderId="0" xfId="0" applyNumberFormat="1" applyFont="1" applyFill="1" applyAlignment="1" applyProtection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 shrinkToFit="1"/>
    </xf>
    <xf numFmtId="0" fontId="5" fillId="0" borderId="18" xfId="0" applyFont="1" applyFill="1" applyBorder="1"/>
    <xf numFmtId="0" fontId="5" fillId="0" borderId="18" xfId="0" applyFont="1" applyFill="1" applyBorder="1" applyAlignment="1">
      <alignment horizontal="center" wrapText="1"/>
    </xf>
    <xf numFmtId="0" fontId="12" fillId="0" borderId="18" xfId="0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wrapText="1"/>
    </xf>
    <xf numFmtId="0" fontId="5" fillId="0" borderId="18" xfId="0" applyFont="1" applyFill="1" applyBorder="1" applyAlignment="1" applyProtection="1">
      <alignment vertical="center" wrapText="1"/>
      <protection locked="0"/>
    </xf>
    <xf numFmtId="0" fontId="8" fillId="0" borderId="18" xfId="0" applyFont="1" applyFill="1" applyBorder="1" applyAlignment="1">
      <alignment wrapText="1"/>
    </xf>
    <xf numFmtId="0" fontId="8" fillId="0" borderId="18" xfId="0" applyFont="1" applyFill="1" applyBorder="1" applyAlignment="1">
      <alignment horizontal="left" vertical="top" wrapText="1"/>
    </xf>
    <xf numFmtId="0" fontId="8" fillId="0" borderId="18" xfId="1" applyFont="1" applyFill="1" applyBorder="1" applyAlignment="1" applyProtection="1">
      <alignment horizontal="left" vertical="top" wrapText="1"/>
      <protection locked="0"/>
    </xf>
    <xf numFmtId="0" fontId="8" fillId="0" borderId="18" xfId="0" applyFont="1" applyFill="1" applyBorder="1" applyAlignment="1">
      <alignment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horizontal="justify" vertical="top" wrapText="1"/>
    </xf>
    <xf numFmtId="0" fontId="26" fillId="3" borderId="23" xfId="0" applyFont="1" applyFill="1" applyBorder="1" applyAlignment="1">
      <alignment vertical="center" wrapText="1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vertical="top" wrapText="1"/>
    </xf>
    <xf numFmtId="0" fontId="5" fillId="0" borderId="18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wrapText="1"/>
    </xf>
    <xf numFmtId="0" fontId="8" fillId="0" borderId="18" xfId="0" applyFont="1" applyFill="1" applyBorder="1" applyAlignment="1">
      <alignment horizontal="left" vertical="center" wrapText="1"/>
    </xf>
    <xf numFmtId="0" fontId="5" fillId="0" borderId="18" xfId="1" applyFont="1" applyFill="1" applyBorder="1" applyAlignment="1" applyProtection="1">
      <alignment horizontal="left" vertical="top" wrapText="1"/>
      <protection locked="0"/>
    </xf>
    <xf numFmtId="2" fontId="5" fillId="0" borderId="18" xfId="0" applyNumberFormat="1" applyFont="1" applyFill="1" applyBorder="1" applyAlignment="1">
      <alignment wrapText="1"/>
    </xf>
    <xf numFmtId="0" fontId="5" fillId="3" borderId="18" xfId="0" applyFont="1" applyFill="1" applyBorder="1" applyAlignment="1">
      <alignment horizontal="left" vertical="top" wrapText="1"/>
    </xf>
    <xf numFmtId="0" fontId="5" fillId="3" borderId="18" xfId="0" applyFont="1" applyFill="1" applyBorder="1" applyAlignment="1">
      <alignment wrapText="1"/>
    </xf>
    <xf numFmtId="0" fontId="5" fillId="0" borderId="14" xfId="0" applyFont="1" applyFill="1" applyBorder="1" applyAlignment="1">
      <alignment vertical="top" wrapText="1"/>
    </xf>
    <xf numFmtId="0" fontId="5" fillId="0" borderId="16" xfId="0" applyFont="1" applyFill="1" applyBorder="1" applyAlignment="1">
      <alignment vertical="top" wrapText="1"/>
    </xf>
    <xf numFmtId="0" fontId="5" fillId="0" borderId="1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/>
    <xf numFmtId="49" fontId="12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/>
    </xf>
    <xf numFmtId="49" fontId="29" fillId="6" borderId="0" xfId="0" applyNumberFormat="1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/>
    <xf numFmtId="0" fontId="5" fillId="0" borderId="4" xfId="0" applyFont="1" applyFill="1" applyBorder="1"/>
    <xf numFmtId="2" fontId="5" fillId="0" borderId="4" xfId="0" applyNumberFormat="1" applyFont="1" applyFill="1" applyBorder="1"/>
    <xf numFmtId="2" fontId="12" fillId="0" borderId="2" xfId="0" applyNumberFormat="1" applyFont="1" applyFill="1" applyBorder="1"/>
    <xf numFmtId="0" fontId="5" fillId="6" borderId="2" xfId="0" applyFont="1" applyFill="1" applyBorder="1" applyAlignment="1" applyProtection="1">
      <alignment vertical="center" wrapText="1"/>
      <protection locked="0"/>
    </xf>
    <xf numFmtId="0" fontId="5" fillId="6" borderId="2" xfId="0" applyFont="1" applyFill="1" applyBorder="1"/>
    <xf numFmtId="164" fontId="24" fillId="0" borderId="2" xfId="0" applyNumberFormat="1" applyFont="1" applyFill="1" applyBorder="1" applyAlignment="1">
      <alignment horizontal="right" vertical="center" wrapText="1"/>
    </xf>
    <xf numFmtId="164" fontId="12" fillId="0" borderId="18" xfId="0" applyNumberFormat="1" applyFont="1" applyFill="1" applyBorder="1" applyAlignment="1">
      <alignment wrapText="1"/>
    </xf>
    <xf numFmtId="0" fontId="12" fillId="6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30" fillId="0" borderId="0" xfId="0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26" fillId="3" borderId="24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right" vertical="center" wrapText="1"/>
    </xf>
    <xf numFmtId="0" fontId="5" fillId="0" borderId="18" xfId="0" applyFont="1" applyFill="1" applyBorder="1" applyAlignment="1">
      <alignment horizontal="right" wrapText="1"/>
    </xf>
    <xf numFmtId="0" fontId="5" fillId="0" borderId="14" xfId="0" applyFont="1" applyFill="1" applyBorder="1" applyAlignment="1">
      <alignment horizontal="right" wrapText="1"/>
    </xf>
    <xf numFmtId="0" fontId="5" fillId="0" borderId="14" xfId="0" applyFont="1" applyFill="1" applyBorder="1" applyAlignment="1">
      <alignment horizontal="right" vertical="top" wrapText="1"/>
    </xf>
    <xf numFmtId="0" fontId="5" fillId="0" borderId="18" xfId="0" applyFont="1" applyFill="1" applyBorder="1" applyAlignment="1">
      <alignment horizontal="right" vertical="top" wrapText="1"/>
    </xf>
    <xf numFmtId="0" fontId="8" fillId="0" borderId="18" xfId="0" applyFont="1" applyFill="1" applyBorder="1" applyAlignment="1">
      <alignment horizontal="right" vertical="top" wrapText="1"/>
    </xf>
    <xf numFmtId="0" fontId="8" fillId="0" borderId="18" xfId="0" applyFont="1" applyFill="1" applyBorder="1" applyAlignment="1">
      <alignment horizontal="right" wrapText="1"/>
    </xf>
    <xf numFmtId="0" fontId="12" fillId="0" borderId="18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wrapText="1"/>
    </xf>
    <xf numFmtId="0" fontId="5" fillId="0" borderId="18" xfId="0" applyFont="1" applyFill="1" applyBorder="1" applyAlignment="1">
      <alignment horizontal="right"/>
    </xf>
    <xf numFmtId="0" fontId="8" fillId="0" borderId="18" xfId="0" applyFont="1" applyFill="1" applyBorder="1" applyAlignment="1">
      <alignment horizontal="right" vertical="center" wrapText="1"/>
    </xf>
    <xf numFmtId="0" fontId="5" fillId="0" borderId="18" xfId="1" applyFont="1" applyFill="1" applyBorder="1" applyAlignment="1" applyProtection="1">
      <alignment horizontal="right" vertical="top" wrapText="1"/>
      <protection locked="0"/>
    </xf>
    <xf numFmtId="2" fontId="5" fillId="0" borderId="18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5" fillId="3" borderId="18" xfId="0" applyFont="1" applyFill="1" applyBorder="1" applyAlignment="1">
      <alignment horizontal="right" vertical="top" wrapText="1"/>
    </xf>
    <xf numFmtId="0" fontId="5" fillId="3" borderId="18" xfId="0" applyFont="1" applyFill="1" applyBorder="1" applyAlignment="1">
      <alignment horizontal="right" wrapText="1"/>
    </xf>
    <xf numFmtId="0" fontId="5" fillId="0" borderId="18" xfId="0" applyFont="1" applyFill="1" applyBorder="1" applyAlignment="1" applyProtection="1">
      <alignment horizontal="right" vertical="center" wrapText="1"/>
      <protection locked="0"/>
    </xf>
    <xf numFmtId="0" fontId="5" fillId="0" borderId="16" xfId="0" applyFont="1" applyFill="1" applyBorder="1" applyAlignment="1">
      <alignment horizontal="right" vertical="top" wrapText="1"/>
    </xf>
    <xf numFmtId="0" fontId="5" fillId="0" borderId="18" xfId="0" applyNumberFormat="1" applyFont="1" applyFill="1" applyBorder="1" applyAlignment="1">
      <alignment horizontal="right" vertical="center" wrapText="1"/>
    </xf>
    <xf numFmtId="0" fontId="8" fillId="0" borderId="18" xfId="1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 applyProtection="1">
      <alignment horizontal="left"/>
    </xf>
    <xf numFmtId="0" fontId="5" fillId="0" borderId="0" xfId="0" applyFont="1" applyFill="1" applyAlignment="1">
      <alignment horizontal="left"/>
    </xf>
    <xf numFmtId="0" fontId="5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  <protection locked="0"/>
    </xf>
    <xf numFmtId="49" fontId="5" fillId="6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wrapText="1"/>
    </xf>
    <xf numFmtId="2" fontId="5" fillId="0" borderId="2" xfId="0" applyNumberFormat="1" applyFont="1" applyFill="1" applyBorder="1" applyAlignment="1">
      <alignment horizontal="right" vertical="center" wrapText="1"/>
    </xf>
    <xf numFmtId="2" fontId="12" fillId="0" borderId="2" xfId="0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horizontal="left" vertical="center" wrapText="1"/>
    </xf>
    <xf numFmtId="0" fontId="31" fillId="0" borderId="2" xfId="0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2" fontId="31" fillId="0" borderId="2" xfId="0" applyNumberFormat="1" applyFont="1" applyFill="1" applyBorder="1" applyAlignment="1">
      <alignment horizontal="left" vertical="top" wrapText="1"/>
    </xf>
    <xf numFmtId="0" fontId="31" fillId="0" borderId="2" xfId="0" applyFont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vertical="top" wrapText="1"/>
    </xf>
    <xf numFmtId="0" fontId="32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164" fontId="12" fillId="4" borderId="2" xfId="0" applyNumberFormat="1" applyFont="1" applyFill="1" applyBorder="1" applyAlignment="1">
      <alignment horizontal="right" vertical="center" wrapText="1"/>
    </xf>
    <xf numFmtId="0" fontId="32" fillId="0" borderId="2" xfId="0" applyFont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0" fontId="32" fillId="2" borderId="2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vertical="top" wrapText="1"/>
    </xf>
    <xf numFmtId="164" fontId="5" fillId="4" borderId="2" xfId="0" applyNumberFormat="1" applyFont="1" applyFill="1" applyBorder="1" applyAlignment="1">
      <alignment horizontal="right" vertical="center" wrapText="1"/>
    </xf>
    <xf numFmtId="0" fontId="32" fillId="4" borderId="2" xfId="0" applyFont="1" applyFill="1" applyBorder="1" applyAlignment="1">
      <alignment wrapText="1"/>
    </xf>
    <xf numFmtId="0" fontId="32" fillId="4" borderId="2" xfId="0" applyFont="1" applyFill="1" applyBorder="1" applyAlignment="1">
      <alignment horizontal="center" vertical="center" wrapText="1"/>
    </xf>
    <xf numFmtId="49" fontId="32" fillId="4" borderId="2" xfId="0" applyNumberFormat="1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vertical="top" wrapText="1"/>
    </xf>
    <xf numFmtId="0" fontId="32" fillId="4" borderId="2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vertical="top" wrapText="1"/>
    </xf>
    <xf numFmtId="0" fontId="25" fillId="4" borderId="2" xfId="0" applyFont="1" applyFill="1" applyBorder="1" applyAlignment="1">
      <alignment horizontal="left" vertical="center" wrapText="1"/>
    </xf>
    <xf numFmtId="2" fontId="32" fillId="4" borderId="2" xfId="0" applyNumberFormat="1" applyFont="1" applyFill="1" applyBorder="1" applyAlignment="1">
      <alignment wrapText="1"/>
    </xf>
    <xf numFmtId="0" fontId="24" fillId="4" borderId="2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wrapText="1"/>
    </xf>
    <xf numFmtId="164" fontId="32" fillId="4" borderId="2" xfId="0" applyNumberFormat="1" applyFont="1" applyFill="1" applyBorder="1" applyAlignment="1">
      <alignment horizontal="right" vertical="center" wrapText="1"/>
    </xf>
    <xf numFmtId="0" fontId="24" fillId="0" borderId="2" xfId="0" applyFont="1" applyFill="1" applyBorder="1" applyAlignment="1">
      <alignment wrapText="1"/>
    </xf>
    <xf numFmtId="0" fontId="24" fillId="0" borderId="2" xfId="0" applyFont="1" applyFill="1" applyBorder="1" applyAlignment="1" applyProtection="1">
      <alignment vertical="center" wrapText="1"/>
      <protection locked="0"/>
    </xf>
    <xf numFmtId="0" fontId="24" fillId="0" borderId="2" xfId="0" applyNumberFormat="1" applyFont="1" applyFill="1" applyBorder="1" applyAlignment="1">
      <alignment vertical="center" wrapText="1"/>
    </xf>
    <xf numFmtId="0" fontId="24" fillId="4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2" fontId="5" fillId="6" borderId="2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top" wrapText="1"/>
    </xf>
    <xf numFmtId="0" fontId="2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25" fillId="4" borderId="2" xfId="1" applyFont="1" applyFill="1" applyBorder="1" applyAlignment="1" applyProtection="1">
      <alignment horizontal="left" vertical="top" wrapText="1"/>
      <protection locked="0"/>
    </xf>
    <xf numFmtId="0" fontId="25" fillId="4" borderId="2" xfId="0" applyFont="1" applyFill="1" applyBorder="1" applyAlignment="1">
      <alignment horizontal="left" vertical="top" wrapText="1"/>
    </xf>
    <xf numFmtId="0" fontId="25" fillId="4" borderId="2" xfId="0" applyFont="1" applyFill="1" applyBorder="1" applyAlignment="1">
      <alignment horizontal="center" vertical="center" wrapText="1"/>
    </xf>
    <xf numFmtId="49" fontId="25" fillId="4" borderId="2" xfId="0" applyNumberFormat="1" applyFont="1" applyFill="1" applyBorder="1" applyAlignment="1">
      <alignment horizontal="center" vertical="center" wrapText="1"/>
    </xf>
    <xf numFmtId="164" fontId="25" fillId="4" borderId="2" xfId="0" applyNumberFormat="1" applyFont="1" applyFill="1" applyBorder="1" applyAlignment="1">
      <alignment horizontal="right" vertical="center" wrapText="1"/>
    </xf>
    <xf numFmtId="164" fontId="25" fillId="0" borderId="2" xfId="0" applyNumberFormat="1" applyFont="1" applyFill="1" applyBorder="1" applyAlignment="1">
      <alignment horizontal="right" vertical="center" wrapText="1"/>
    </xf>
    <xf numFmtId="0" fontId="25" fillId="4" borderId="2" xfId="0" applyFont="1" applyFill="1" applyBorder="1" applyAlignment="1">
      <alignment horizontal="left" wrapText="1"/>
    </xf>
    <xf numFmtId="0" fontId="25" fillId="4" borderId="2" xfId="0" applyFont="1" applyFill="1" applyBorder="1" applyAlignment="1">
      <alignment wrapText="1"/>
    </xf>
    <xf numFmtId="0" fontId="25" fillId="4" borderId="2" xfId="0" applyFont="1" applyFill="1" applyBorder="1" applyAlignment="1" applyProtection="1">
      <alignment horizontal="center" vertical="center" wrapText="1"/>
      <protection locked="0"/>
    </xf>
    <xf numFmtId="3" fontId="5" fillId="0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31" fillId="0" borderId="2" xfId="0" applyNumberFormat="1" applyFont="1" applyFill="1" applyBorder="1" applyAlignment="1">
      <alignment vertical="top" wrapText="1"/>
    </xf>
    <xf numFmtId="0" fontId="25" fillId="0" borderId="2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wrapText="1"/>
    </xf>
    <xf numFmtId="2" fontId="31" fillId="0" borderId="2" xfId="0" applyNumberFormat="1" applyFont="1" applyBorder="1" applyAlignment="1">
      <alignment wrapText="1"/>
    </xf>
    <xf numFmtId="0" fontId="5" fillId="0" borderId="2" xfId="0" applyNumberFormat="1" applyFont="1" applyFill="1" applyBorder="1" applyAlignment="1">
      <alignment horizontal="left" vertical="top" wrapText="1"/>
    </xf>
    <xf numFmtId="0" fontId="25" fillId="4" borderId="2" xfId="0" applyFont="1" applyFill="1" applyBorder="1" applyAlignment="1">
      <alignment vertical="center" wrapText="1"/>
    </xf>
    <xf numFmtId="2" fontId="5" fillId="4" borderId="2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left" wrapText="1"/>
    </xf>
    <xf numFmtId="0" fontId="5" fillId="4" borderId="2" xfId="0" applyFont="1" applyFill="1" applyBorder="1" applyAlignment="1">
      <alignment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/>
    </xf>
    <xf numFmtId="164" fontId="5" fillId="6" borderId="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5" fillId="0" borderId="0" xfId="2" applyFont="1" applyFill="1" applyAlignment="1">
      <alignment horizontal="left" wrapText="1"/>
    </xf>
    <xf numFmtId="0" fontId="5" fillId="0" borderId="20" xfId="1" applyFont="1" applyFill="1" applyBorder="1" applyAlignment="1" applyProtection="1">
      <alignment horizontal="center" vertical="top" wrapText="1"/>
      <protection locked="0"/>
    </xf>
    <xf numFmtId="0" fontId="5" fillId="0" borderId="0" xfId="1" quotePrefix="1" applyFont="1" applyFill="1" applyBorder="1" applyAlignment="1" applyProtection="1">
      <alignment horizontal="center" vertical="top" wrapText="1"/>
      <protection locked="0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1" quotePrefix="1" applyFont="1" applyFill="1" applyBorder="1" applyAlignment="1" applyProtection="1">
      <alignment horizontal="center" vertical="center" wrapText="1"/>
      <protection locked="0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 applyProtection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95" customWidth="1"/>
    <col min="2" max="2" width="69.88671875" style="95" customWidth="1"/>
    <col min="3" max="3" width="8.6640625" style="95" customWidth="1"/>
    <col min="4" max="4" width="12.5546875" style="95" customWidth="1"/>
    <col min="5" max="5" width="10.88671875" style="95" customWidth="1"/>
    <col min="6" max="6" width="11.109375" style="95" customWidth="1"/>
    <col min="7" max="16384" width="9.109375" style="95"/>
  </cols>
  <sheetData>
    <row r="1" spans="1:6" ht="2.25" customHeight="1"/>
    <row r="2" spans="1:6" ht="18.75" customHeight="1">
      <c r="D2" s="481" t="s">
        <v>987</v>
      </c>
      <c r="E2" s="481"/>
      <c r="F2" s="481"/>
    </row>
    <row r="3" spans="1:6" ht="36.75" customHeight="1">
      <c r="D3" s="481" t="s">
        <v>1964</v>
      </c>
      <c r="E3" s="481"/>
      <c r="F3" s="481"/>
    </row>
    <row r="4" spans="1:6" ht="18">
      <c r="D4" s="17"/>
    </row>
    <row r="6" spans="1:6" hidden="1"/>
    <row r="7" spans="1:6" ht="18">
      <c r="A7" s="480" t="s">
        <v>1163</v>
      </c>
      <c r="B7" s="480"/>
      <c r="C7" s="480"/>
      <c r="D7" s="480"/>
      <c r="E7" s="480"/>
    </row>
    <row r="8" spans="1:6" ht="18">
      <c r="A8" s="480" t="s">
        <v>2287</v>
      </c>
      <c r="B8" s="480"/>
      <c r="C8" s="480"/>
      <c r="D8" s="480"/>
      <c r="E8" s="480"/>
    </row>
    <row r="9" spans="1:6" ht="18">
      <c r="A9" s="46"/>
    </row>
    <row r="10" spans="1:6">
      <c r="A10" s="117"/>
      <c r="B10" s="118"/>
      <c r="C10" s="118"/>
      <c r="D10" s="118"/>
      <c r="E10" s="118" t="s">
        <v>1133</v>
      </c>
    </row>
    <row r="11" spans="1:6" ht="74.25" customHeight="1">
      <c r="A11" s="114" t="s">
        <v>1164</v>
      </c>
      <c r="B11" s="114" t="s">
        <v>1195</v>
      </c>
      <c r="C11" s="114" t="s">
        <v>1196</v>
      </c>
      <c r="D11" s="114" t="s">
        <v>1197</v>
      </c>
      <c r="E11" s="114" t="s">
        <v>1165</v>
      </c>
      <c r="F11" s="114" t="s">
        <v>146</v>
      </c>
    </row>
    <row r="12" spans="1:6" ht="61.5" customHeight="1">
      <c r="A12" s="114" t="s">
        <v>1166</v>
      </c>
      <c r="B12" s="115"/>
      <c r="C12" s="114"/>
      <c r="D12" s="116"/>
      <c r="E12" s="116"/>
      <c r="F12" s="116"/>
    </row>
    <row r="13" spans="1:6" ht="48" hidden="1" customHeight="1">
      <c r="A13" s="114" t="s">
        <v>1167</v>
      </c>
      <c r="B13" s="115"/>
      <c r="C13" s="114"/>
      <c r="D13" s="116"/>
      <c r="E13" s="116"/>
      <c r="F13" s="116"/>
    </row>
    <row r="14" spans="1:6" ht="59.25" hidden="1" customHeight="1">
      <c r="A14" s="114" t="s">
        <v>1357</v>
      </c>
      <c r="B14" s="115"/>
      <c r="C14" s="114"/>
      <c r="D14" s="116"/>
      <c r="E14" s="116"/>
      <c r="F14" s="116"/>
    </row>
    <row r="15" spans="1:6" ht="55.5" hidden="1" customHeight="1">
      <c r="A15" s="114" t="s">
        <v>1358</v>
      </c>
      <c r="B15" s="115"/>
      <c r="C15" s="114"/>
      <c r="D15" s="170"/>
      <c r="E15" s="170"/>
      <c r="F15" s="170"/>
    </row>
    <row r="16" spans="1:6" ht="67.5" hidden="1" customHeight="1">
      <c r="A16" s="114" t="s">
        <v>777</v>
      </c>
      <c r="B16" s="115"/>
      <c r="C16" s="114"/>
      <c r="D16" s="170"/>
      <c r="E16" s="170"/>
      <c r="F16" s="170"/>
    </row>
    <row r="17" spans="1:6" ht="51" hidden="1" customHeight="1">
      <c r="A17" s="114" t="s">
        <v>101</v>
      </c>
      <c r="B17" s="115"/>
      <c r="C17" s="114"/>
      <c r="D17" s="170"/>
      <c r="E17" s="170"/>
      <c r="F17" s="170"/>
    </row>
    <row r="18" spans="1:6" ht="43.5" hidden="1" customHeight="1">
      <c r="A18" s="114" t="s">
        <v>775</v>
      </c>
      <c r="B18" s="115"/>
      <c r="C18" s="114"/>
      <c r="D18" s="170"/>
      <c r="E18" s="170"/>
      <c r="F18" s="170"/>
    </row>
    <row r="19" spans="1:6" ht="42.75" hidden="1" customHeight="1">
      <c r="A19" s="114" t="s">
        <v>776</v>
      </c>
      <c r="B19" s="115"/>
      <c r="C19" s="114"/>
      <c r="D19" s="170"/>
      <c r="E19" s="170"/>
      <c r="F19" s="170"/>
    </row>
    <row r="20" spans="1:6" ht="45" hidden="1" customHeight="1">
      <c r="A20" s="114" t="s">
        <v>67</v>
      </c>
      <c r="B20" s="115"/>
      <c r="C20" s="114"/>
      <c r="D20" s="116"/>
      <c r="E20" s="116"/>
      <c r="F20" s="116"/>
    </row>
    <row r="21" spans="1:6" ht="42" hidden="1" customHeight="1">
      <c r="A21" s="114" t="s">
        <v>68</v>
      </c>
      <c r="B21" s="115"/>
      <c r="C21" s="114"/>
      <c r="D21" s="116"/>
      <c r="E21" s="116"/>
      <c r="F21" s="116"/>
    </row>
    <row r="22" spans="1:6" ht="42" hidden="1" customHeight="1">
      <c r="A22" s="114" t="s">
        <v>1874</v>
      </c>
      <c r="B22" s="115"/>
      <c r="C22" s="114"/>
      <c r="D22" s="116"/>
      <c r="E22" s="116"/>
      <c r="F22" s="116"/>
    </row>
    <row r="23" spans="1:6" ht="36" hidden="1" customHeight="1">
      <c r="A23" s="114" t="s">
        <v>1198</v>
      </c>
      <c r="B23" s="115"/>
      <c r="C23" s="114"/>
      <c r="D23" s="116"/>
      <c r="E23" s="116"/>
      <c r="F23" s="116"/>
    </row>
    <row r="24" spans="1:6" ht="43.5" hidden="1" customHeight="1">
      <c r="A24" s="114" t="s">
        <v>1199</v>
      </c>
      <c r="B24" s="115"/>
      <c r="C24" s="114"/>
      <c r="D24" s="116"/>
      <c r="E24" s="116"/>
      <c r="F24" s="116"/>
    </row>
    <row r="25" spans="1:6" ht="41.25" hidden="1" customHeight="1">
      <c r="A25" s="114" t="s">
        <v>1200</v>
      </c>
      <c r="B25" s="115"/>
      <c r="C25" s="114"/>
      <c r="D25" s="116"/>
      <c r="E25" s="116"/>
      <c r="F25" s="116"/>
    </row>
    <row r="26" spans="1:6" ht="54" hidden="1" customHeight="1">
      <c r="A26" s="114" t="s">
        <v>144</v>
      </c>
      <c r="B26" s="115"/>
      <c r="C26" s="114"/>
      <c r="D26" s="116"/>
      <c r="E26" s="116"/>
      <c r="F26" s="116"/>
    </row>
    <row r="27" spans="1:6" ht="42" hidden="1" customHeight="1">
      <c r="A27" s="114" t="s">
        <v>1201</v>
      </c>
      <c r="B27" s="115"/>
      <c r="C27" s="114"/>
      <c r="D27" s="170"/>
      <c r="E27" s="170"/>
      <c r="F27" s="170"/>
    </row>
    <row r="28" spans="1:6" ht="42" hidden="1" customHeight="1">
      <c r="A28" s="114" t="s">
        <v>145</v>
      </c>
      <c r="B28" s="115"/>
      <c r="C28" s="114"/>
      <c r="D28" s="170"/>
      <c r="E28" s="170"/>
      <c r="F28" s="170"/>
    </row>
    <row r="29" spans="1:6" ht="50.25" hidden="1" customHeight="1">
      <c r="A29" s="114" t="s">
        <v>1202</v>
      </c>
      <c r="B29" s="115"/>
      <c r="C29" s="114"/>
      <c r="D29" s="170"/>
      <c r="E29" s="170"/>
      <c r="F29" s="170"/>
    </row>
    <row r="30" spans="1:6" s="7" customFormat="1" ht="50.25" hidden="1" customHeight="1">
      <c r="A30" s="114" t="s">
        <v>1203</v>
      </c>
      <c r="B30" s="115"/>
      <c r="C30" s="114"/>
      <c r="D30" s="170"/>
      <c r="E30" s="170"/>
      <c r="F30" s="170"/>
    </row>
    <row r="31" spans="1:6" ht="49.5" hidden="1" customHeight="1">
      <c r="A31" s="114" t="s">
        <v>1204</v>
      </c>
      <c r="B31" s="115"/>
      <c r="C31" s="114"/>
      <c r="D31" s="116"/>
      <c r="E31" s="116"/>
      <c r="F31" s="116"/>
    </row>
    <row r="32" spans="1:6" ht="68.25" hidden="1" customHeight="1">
      <c r="A32" s="114" t="s">
        <v>1205</v>
      </c>
      <c r="B32" s="115"/>
      <c r="C32" s="114"/>
      <c r="D32" s="116"/>
      <c r="E32" s="116"/>
      <c r="F32" s="116"/>
    </row>
    <row r="33" spans="1:7" ht="39" customHeight="1">
      <c r="A33" s="102"/>
      <c r="B33" s="168" t="s">
        <v>143</v>
      </c>
      <c r="C33" s="215">
        <f>SUM(C12:C32)</f>
        <v>0</v>
      </c>
      <c r="D33" s="171">
        <f>SUM(D12:D32)</f>
        <v>0</v>
      </c>
      <c r="E33" s="171">
        <f>SUM(E12:E32)</f>
        <v>0</v>
      </c>
      <c r="F33" s="171">
        <f>SUM(F12:F32)</f>
        <v>0</v>
      </c>
    </row>
    <row r="34" spans="1:7" ht="28.5" customHeight="1">
      <c r="B34" s="47"/>
      <c r="C34" s="47"/>
      <c r="D34" s="169"/>
      <c r="E34" s="169"/>
      <c r="F34" s="169"/>
      <c r="G34" s="47"/>
    </row>
    <row r="35" spans="1:7" ht="28.5" customHeight="1">
      <c r="B35" s="95" t="s">
        <v>784</v>
      </c>
      <c r="D35" s="100"/>
      <c r="E35" s="100"/>
      <c r="F35" s="100"/>
    </row>
    <row r="36" spans="1:7" ht="28.5" customHeight="1">
      <c r="D36" s="100"/>
      <c r="E36" s="100"/>
      <c r="F36" s="100"/>
    </row>
    <row r="37" spans="1:7" ht="28.5" customHeight="1">
      <c r="D37" s="100"/>
      <c r="E37" s="100"/>
      <c r="F37" s="100"/>
    </row>
    <row r="38" spans="1:7" ht="28.5" customHeight="1">
      <c r="D38" s="100"/>
      <c r="E38" s="100"/>
      <c r="F38" s="100"/>
    </row>
    <row r="39" spans="1:7" ht="28.5" customHeight="1">
      <c r="D39" s="100"/>
      <c r="E39" s="100"/>
      <c r="F39" s="100"/>
    </row>
    <row r="40" spans="1:7" ht="131.25" customHeight="1">
      <c r="D40" s="100"/>
      <c r="E40" s="100"/>
      <c r="F40" s="100"/>
    </row>
    <row r="41" spans="1:7" ht="131.25" customHeight="1">
      <c r="D41" s="100"/>
      <c r="E41" s="100"/>
      <c r="F41" s="100"/>
    </row>
    <row r="42" spans="1:7" ht="131.25" customHeight="1">
      <c r="D42" s="100"/>
      <c r="E42" s="100"/>
      <c r="F42" s="100"/>
    </row>
    <row r="43" spans="1:7" ht="131.25" customHeight="1">
      <c r="D43" s="100"/>
      <c r="E43" s="100"/>
      <c r="F43" s="100"/>
    </row>
    <row r="44" spans="1:7" ht="131.25" customHeight="1">
      <c r="D44" s="100"/>
      <c r="E44" s="100"/>
      <c r="F44" s="100"/>
    </row>
    <row r="45" spans="1:7" ht="131.25" customHeight="1">
      <c r="D45" s="100"/>
      <c r="E45" s="100"/>
      <c r="F45" s="100"/>
    </row>
    <row r="46" spans="1:7" ht="131.25" customHeight="1">
      <c r="D46" s="100"/>
      <c r="E46" s="100"/>
      <c r="F46" s="100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4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760"/>
  <sheetViews>
    <sheetView zoomScale="50" zoomScaleNormal="50" workbookViewId="0">
      <pane ySplit="12" topLeftCell="A219" activePane="bottomLeft" state="frozenSplit"/>
      <selection activeCell="O99" sqref="O99"/>
      <selection pane="bottomLeft" activeCell="P243" sqref="P243"/>
    </sheetView>
  </sheetViews>
  <sheetFormatPr defaultColWidth="9.109375" defaultRowHeight="18"/>
  <cols>
    <col min="1" max="1" width="47.33203125" style="135" customWidth="1"/>
    <col min="2" max="2" width="23.88671875" style="278" customWidth="1"/>
    <col min="3" max="3" width="15.33203125" style="135" customWidth="1"/>
    <col min="4" max="4" width="16.6640625" style="135" customWidth="1"/>
    <col min="5" max="5" width="14.109375" style="135" customWidth="1"/>
    <col min="6" max="6" width="24.109375" style="277" customWidth="1"/>
    <col min="7" max="7" width="9.109375" style="135" hidden="1" customWidth="1"/>
    <col min="8" max="8" width="23" style="276" hidden="1" customWidth="1"/>
    <col min="9" max="10" width="9.109375" style="135"/>
    <col min="11" max="13" width="0" style="135" hidden="1" customWidth="1"/>
    <col min="14" max="16384" width="9.109375" style="135"/>
  </cols>
  <sheetData>
    <row r="1" spans="1:19" ht="37.200000000000003" customHeight="1">
      <c r="B1" s="512" t="s">
        <v>2382</v>
      </c>
      <c r="C1" s="512"/>
      <c r="D1" s="391"/>
      <c r="E1" s="391"/>
    </row>
    <row r="2" spans="1:19" ht="65.400000000000006" customHeight="1">
      <c r="B2" s="508" t="s">
        <v>2448</v>
      </c>
      <c r="C2" s="508"/>
      <c r="D2" s="508"/>
      <c r="E2" s="508"/>
      <c r="F2" s="508"/>
    </row>
    <row r="3" spans="1:19" ht="31.8" customHeight="1">
      <c r="B3" s="60" t="s">
        <v>2447</v>
      </c>
      <c r="C3" s="60"/>
      <c r="D3" s="60"/>
      <c r="E3" s="60"/>
      <c r="F3" s="198"/>
    </row>
    <row r="4" spans="1:19" ht="3" customHeight="1">
      <c r="B4" s="512"/>
      <c r="C4" s="512"/>
      <c r="D4" s="391"/>
      <c r="E4" s="391"/>
    </row>
    <row r="5" spans="1:19" hidden="1"/>
    <row r="6" spans="1:19" ht="55.5" customHeight="1">
      <c r="A6" s="513" t="s">
        <v>2367</v>
      </c>
      <c r="B6" s="513"/>
      <c r="C6" s="513"/>
      <c r="D6" s="513"/>
      <c r="E6" s="513"/>
      <c r="F6" s="513"/>
    </row>
    <row r="7" spans="1:19" ht="24" customHeight="1">
      <c r="A7" s="15"/>
      <c r="B7" s="51"/>
      <c r="C7" s="15"/>
      <c r="D7" s="15"/>
      <c r="E7" s="15"/>
      <c r="F7" s="15" t="s">
        <v>1603</v>
      </c>
    </row>
    <row r="8" spans="1:19" ht="18.75" hidden="1" customHeight="1">
      <c r="A8" s="392" t="s">
        <v>818</v>
      </c>
      <c r="B8" s="51"/>
      <c r="C8" s="15"/>
      <c r="D8" s="15"/>
      <c r="E8" s="15"/>
    </row>
    <row r="9" spans="1:19" ht="18.75" hidden="1" customHeight="1">
      <c r="A9" s="15"/>
      <c r="B9" s="51"/>
      <c r="C9" s="15"/>
      <c r="D9" s="15"/>
      <c r="E9" s="15"/>
    </row>
    <row r="10" spans="1:19" ht="18.75" hidden="1" customHeight="1">
      <c r="A10" s="15"/>
      <c r="B10" s="51"/>
      <c r="C10" s="15"/>
      <c r="D10" s="15"/>
      <c r="E10" s="15"/>
    </row>
    <row r="11" spans="1:19" ht="18.75" hidden="1" customHeight="1">
      <c r="A11" s="450"/>
      <c r="B11" s="51"/>
      <c r="C11" s="15"/>
      <c r="D11" s="15"/>
      <c r="E11" s="15"/>
    </row>
    <row r="12" spans="1:19" ht="73.95" customHeight="1">
      <c r="A12" s="146" t="s">
        <v>820</v>
      </c>
      <c r="B12" s="146" t="s">
        <v>2281</v>
      </c>
      <c r="C12" s="146" t="s">
        <v>2280</v>
      </c>
      <c r="D12" s="147" t="s">
        <v>821</v>
      </c>
      <c r="E12" s="147" t="s">
        <v>822</v>
      </c>
      <c r="F12" s="390" t="s">
        <v>825</v>
      </c>
    </row>
    <row r="13" spans="1:19" s="279" customFormat="1" ht="50.4" customHeight="1">
      <c r="A13" s="155" t="s">
        <v>2279</v>
      </c>
      <c r="B13" s="10"/>
      <c r="C13" s="10"/>
      <c r="D13" s="214"/>
      <c r="E13" s="214"/>
      <c r="F13" s="180">
        <v>26103.3</v>
      </c>
      <c r="H13" s="284"/>
      <c r="S13" s="135"/>
    </row>
    <row r="14" spans="1:19" s="279" customFormat="1" ht="75" hidden="1" customHeight="1">
      <c r="A14" s="41" t="s">
        <v>2282</v>
      </c>
      <c r="B14" s="451" t="s">
        <v>2278</v>
      </c>
      <c r="C14" s="410"/>
      <c r="D14" s="411"/>
      <c r="E14" s="411"/>
      <c r="F14" s="412">
        <f>F15+F17+F19</f>
        <v>0</v>
      </c>
      <c r="G14" s="285"/>
      <c r="H14" s="284"/>
    </row>
    <row r="15" spans="1:19" s="279" customFormat="1" ht="64.5" hidden="1" customHeight="1">
      <c r="A15" s="54" t="s">
        <v>2277</v>
      </c>
      <c r="B15" s="6" t="s">
        <v>2276</v>
      </c>
      <c r="C15" s="10"/>
      <c r="D15" s="214"/>
      <c r="E15" s="214"/>
      <c r="F15" s="180">
        <f>F16</f>
        <v>0</v>
      </c>
      <c r="G15" s="285"/>
      <c r="H15" s="284"/>
    </row>
    <row r="16" spans="1:19" ht="96.75" hidden="1" customHeight="1">
      <c r="A16" s="54" t="s">
        <v>2275</v>
      </c>
      <c r="B16" s="6" t="s">
        <v>2274</v>
      </c>
      <c r="C16" s="390">
        <v>600</v>
      </c>
      <c r="D16" s="55" t="s">
        <v>1249</v>
      </c>
      <c r="E16" s="55" t="s">
        <v>912</v>
      </c>
      <c r="F16" s="108"/>
      <c r="G16" s="281"/>
      <c r="S16" s="279"/>
    </row>
    <row r="17" spans="1:19" ht="69.75" hidden="1" customHeight="1">
      <c r="A17" s="54" t="s">
        <v>2273</v>
      </c>
      <c r="B17" s="6" t="s">
        <v>2272</v>
      </c>
      <c r="C17" s="390"/>
      <c r="D17" s="55"/>
      <c r="E17" s="55"/>
      <c r="F17" s="108">
        <f>F18</f>
        <v>0</v>
      </c>
      <c r="G17" s="281"/>
      <c r="S17" s="279"/>
    </row>
    <row r="18" spans="1:19" ht="95.25" hidden="1" customHeight="1">
      <c r="A18" s="54" t="s">
        <v>2271</v>
      </c>
      <c r="B18" s="6" t="s">
        <v>2270</v>
      </c>
      <c r="C18" s="390">
        <v>600</v>
      </c>
      <c r="D18" s="55" t="s">
        <v>1249</v>
      </c>
      <c r="E18" s="55" t="s">
        <v>1619</v>
      </c>
      <c r="F18" s="108"/>
      <c r="G18" s="281"/>
    </row>
    <row r="19" spans="1:19" ht="67.5" hidden="1" customHeight="1">
      <c r="A19" s="54" t="s">
        <v>2269</v>
      </c>
      <c r="B19" s="6" t="s">
        <v>2268</v>
      </c>
      <c r="C19" s="390"/>
      <c r="D19" s="55"/>
      <c r="E19" s="55"/>
      <c r="F19" s="108">
        <f>F20</f>
        <v>0</v>
      </c>
      <c r="G19" s="281"/>
    </row>
    <row r="20" spans="1:19" ht="105.75" hidden="1" customHeight="1">
      <c r="A20" s="54" t="s">
        <v>2267</v>
      </c>
      <c r="B20" s="6" t="s">
        <v>2266</v>
      </c>
      <c r="C20" s="390">
        <v>600</v>
      </c>
      <c r="D20" s="55" t="s">
        <v>1249</v>
      </c>
      <c r="E20" s="55" t="s">
        <v>1619</v>
      </c>
      <c r="F20" s="108"/>
      <c r="G20" s="281"/>
    </row>
    <row r="21" spans="1:19" ht="40.5" hidden="1" customHeight="1">
      <c r="A21" s="432" t="s">
        <v>2265</v>
      </c>
      <c r="B21" s="409" t="s">
        <v>2264</v>
      </c>
      <c r="C21" s="452"/>
      <c r="D21" s="453"/>
      <c r="E21" s="453"/>
      <c r="F21" s="108">
        <f>F22+F23+F24+F25+F26+F27+F28+F29+F30+F31+F32</f>
        <v>0</v>
      </c>
      <c r="G21" s="281"/>
    </row>
    <row r="22" spans="1:19" ht="127.5" hidden="1" customHeight="1">
      <c r="A22" s="54" t="s">
        <v>2263</v>
      </c>
      <c r="B22" s="6" t="s">
        <v>2260</v>
      </c>
      <c r="C22" s="390">
        <v>100</v>
      </c>
      <c r="D22" s="55" t="s">
        <v>911</v>
      </c>
      <c r="E22" s="55" t="s">
        <v>912</v>
      </c>
      <c r="F22" s="108"/>
      <c r="G22" s="281"/>
    </row>
    <row r="23" spans="1:19" ht="81" hidden="1" customHeight="1">
      <c r="A23" s="54" t="s">
        <v>2262</v>
      </c>
      <c r="B23" s="6" t="s">
        <v>2260</v>
      </c>
      <c r="C23" s="390">
        <v>200</v>
      </c>
      <c r="D23" s="55" t="s">
        <v>911</v>
      </c>
      <c r="E23" s="55" t="s">
        <v>912</v>
      </c>
      <c r="F23" s="108"/>
      <c r="G23" s="281"/>
    </row>
    <row r="24" spans="1:19" ht="72" hidden="1" customHeight="1">
      <c r="A24" s="54" t="s">
        <v>2261</v>
      </c>
      <c r="B24" s="6" t="s">
        <v>2260</v>
      </c>
      <c r="C24" s="390">
        <v>800</v>
      </c>
      <c r="D24" s="55" t="s">
        <v>911</v>
      </c>
      <c r="E24" s="55" t="s">
        <v>912</v>
      </c>
      <c r="F24" s="108"/>
      <c r="G24" s="281"/>
    </row>
    <row r="25" spans="1:19" ht="105" hidden="1" customHeight="1">
      <c r="A25" s="447" t="s">
        <v>2259</v>
      </c>
      <c r="B25" s="454" t="s">
        <v>2258</v>
      </c>
      <c r="C25" s="390">
        <v>200</v>
      </c>
      <c r="D25" s="55" t="s">
        <v>911</v>
      </c>
      <c r="E25" s="55" t="s">
        <v>912</v>
      </c>
      <c r="F25" s="108">
        <f>[1]расходы!F394</f>
        <v>0</v>
      </c>
      <c r="G25" s="281"/>
    </row>
    <row r="26" spans="1:19" ht="53.25" hidden="1" customHeight="1">
      <c r="A26" s="54" t="s">
        <v>2255</v>
      </c>
      <c r="B26" s="6" t="s">
        <v>2251</v>
      </c>
      <c r="C26" s="390">
        <v>200</v>
      </c>
      <c r="D26" s="55" t="s">
        <v>1249</v>
      </c>
      <c r="E26" s="55" t="s">
        <v>1620</v>
      </c>
      <c r="F26" s="108"/>
      <c r="G26" s="281"/>
    </row>
    <row r="27" spans="1:19" ht="48.75" hidden="1" customHeight="1">
      <c r="A27" s="54" t="s">
        <v>2257</v>
      </c>
      <c r="B27" s="6" t="s">
        <v>2251</v>
      </c>
      <c r="C27" s="390">
        <v>300</v>
      </c>
      <c r="D27" s="55" t="s">
        <v>1249</v>
      </c>
      <c r="E27" s="55" t="s">
        <v>1620</v>
      </c>
      <c r="F27" s="108"/>
      <c r="G27" s="281"/>
    </row>
    <row r="28" spans="1:19" ht="105.75" hidden="1" customHeight="1">
      <c r="A28" s="54" t="s">
        <v>2256</v>
      </c>
      <c r="B28" s="6" t="s">
        <v>2251</v>
      </c>
      <c r="C28" s="390">
        <v>100</v>
      </c>
      <c r="D28" s="55" t="s">
        <v>911</v>
      </c>
      <c r="E28" s="55" t="s">
        <v>912</v>
      </c>
      <c r="F28" s="108">
        <f>[1]расходы!F419</f>
        <v>0</v>
      </c>
      <c r="G28" s="281"/>
    </row>
    <row r="29" spans="1:19" ht="58.5" hidden="1" customHeight="1">
      <c r="A29" s="54" t="s">
        <v>2255</v>
      </c>
      <c r="B29" s="6" t="s">
        <v>2251</v>
      </c>
      <c r="C29" s="390">
        <v>200</v>
      </c>
      <c r="D29" s="55" t="s">
        <v>911</v>
      </c>
      <c r="E29" s="55" t="s">
        <v>912</v>
      </c>
      <c r="F29" s="108"/>
      <c r="G29" s="281"/>
    </row>
    <row r="30" spans="1:19" ht="60" hidden="1" customHeight="1">
      <c r="A30" s="54" t="s">
        <v>2254</v>
      </c>
      <c r="B30" s="6" t="s">
        <v>2251</v>
      </c>
      <c r="C30" s="390">
        <v>300</v>
      </c>
      <c r="D30" s="55" t="s">
        <v>911</v>
      </c>
      <c r="E30" s="55" t="s">
        <v>912</v>
      </c>
      <c r="F30" s="108"/>
      <c r="G30" s="281"/>
    </row>
    <row r="31" spans="1:19" ht="91.5" hidden="1" customHeight="1">
      <c r="A31" s="54" t="s">
        <v>2252</v>
      </c>
      <c r="B31" s="6" t="s">
        <v>2253</v>
      </c>
      <c r="C31" s="390">
        <v>600</v>
      </c>
      <c r="D31" s="55" t="s">
        <v>1249</v>
      </c>
      <c r="E31" s="55" t="s">
        <v>1619</v>
      </c>
      <c r="F31" s="108"/>
      <c r="G31" s="281"/>
    </row>
    <row r="32" spans="1:19" ht="80.25" hidden="1" customHeight="1">
      <c r="A32" s="54" t="s">
        <v>2252</v>
      </c>
      <c r="B32" s="6" t="s">
        <v>2251</v>
      </c>
      <c r="C32" s="390">
        <v>600</v>
      </c>
      <c r="D32" s="55" t="s">
        <v>1249</v>
      </c>
      <c r="E32" s="55" t="s">
        <v>1619</v>
      </c>
      <c r="F32" s="108"/>
      <c r="G32" s="281"/>
    </row>
    <row r="33" spans="1:19" ht="54.75" hidden="1" customHeight="1">
      <c r="A33" s="54"/>
      <c r="B33" s="6"/>
      <c r="C33" s="390"/>
      <c r="D33" s="55"/>
      <c r="E33" s="55"/>
      <c r="F33" s="108"/>
    </row>
    <row r="34" spans="1:19" ht="75.75" hidden="1" customHeight="1">
      <c r="A34" s="54"/>
      <c r="B34" s="6"/>
      <c r="C34" s="390"/>
      <c r="D34" s="55"/>
      <c r="E34" s="55"/>
      <c r="F34" s="108"/>
    </row>
    <row r="35" spans="1:19" ht="22.5" hidden="1" customHeight="1">
      <c r="A35" s="455" t="s">
        <v>2250</v>
      </c>
      <c r="B35" s="451" t="s">
        <v>2249</v>
      </c>
      <c r="C35" s="452"/>
      <c r="D35" s="453"/>
      <c r="E35" s="453"/>
      <c r="F35" s="425">
        <f>F36+F38</f>
        <v>0</v>
      </c>
      <c r="G35" s="281"/>
    </row>
    <row r="36" spans="1:19" ht="51.75" hidden="1" customHeight="1">
      <c r="A36" s="201" t="s">
        <v>2248</v>
      </c>
      <c r="B36" s="6" t="s">
        <v>2247</v>
      </c>
      <c r="C36" s="390"/>
      <c r="D36" s="55"/>
      <c r="E36" s="55"/>
      <c r="F36" s="108"/>
      <c r="G36" s="281"/>
    </row>
    <row r="37" spans="1:19" ht="84.75" hidden="1" customHeight="1">
      <c r="A37" s="201" t="s">
        <v>2246</v>
      </c>
      <c r="B37" s="6" t="s">
        <v>2245</v>
      </c>
      <c r="C37" s="390">
        <v>300</v>
      </c>
      <c r="D37" s="55" t="s">
        <v>2021</v>
      </c>
      <c r="E37" s="55" t="s">
        <v>1622</v>
      </c>
      <c r="F37" s="108"/>
      <c r="G37" s="281"/>
    </row>
    <row r="38" spans="1:19" ht="48.75" hidden="1" customHeight="1">
      <c r="A38" s="201" t="s">
        <v>2244</v>
      </c>
      <c r="B38" s="6" t="s">
        <v>2243</v>
      </c>
      <c r="C38" s="390"/>
      <c r="D38" s="55"/>
      <c r="E38" s="55"/>
      <c r="F38" s="108">
        <f>F39+F40</f>
        <v>0</v>
      </c>
      <c r="G38" s="281"/>
    </row>
    <row r="39" spans="1:19" ht="99.75" hidden="1" customHeight="1">
      <c r="A39" s="201" t="s">
        <v>2242</v>
      </c>
      <c r="B39" s="6" t="s">
        <v>2240</v>
      </c>
      <c r="C39" s="390">
        <v>600</v>
      </c>
      <c r="D39" s="55" t="s">
        <v>1249</v>
      </c>
      <c r="E39" s="55" t="s">
        <v>1619</v>
      </c>
      <c r="F39" s="108"/>
      <c r="G39" s="281"/>
    </row>
    <row r="40" spans="1:19" ht="88.5" hidden="1" customHeight="1">
      <c r="A40" s="201" t="s">
        <v>2241</v>
      </c>
      <c r="B40" s="6" t="s">
        <v>2240</v>
      </c>
      <c r="C40" s="390">
        <v>200</v>
      </c>
      <c r="D40" s="55" t="s">
        <v>1249</v>
      </c>
      <c r="E40" s="55" t="s">
        <v>1249</v>
      </c>
      <c r="F40" s="108"/>
      <c r="G40" s="281"/>
    </row>
    <row r="41" spans="1:19" ht="50.25" hidden="1" customHeight="1">
      <c r="A41" s="456" t="s">
        <v>2239</v>
      </c>
      <c r="B41" s="451" t="s">
        <v>2238</v>
      </c>
      <c r="C41" s="452"/>
      <c r="D41" s="453"/>
      <c r="E41" s="453"/>
      <c r="F41" s="425">
        <f>F42</f>
        <v>0</v>
      </c>
      <c r="G41" s="281"/>
    </row>
    <row r="42" spans="1:19" ht="66.75" hidden="1" customHeight="1">
      <c r="A42" s="5" t="s">
        <v>2237</v>
      </c>
      <c r="B42" s="6" t="s">
        <v>2236</v>
      </c>
      <c r="C42" s="390">
        <v>200</v>
      </c>
      <c r="D42" s="55" t="s">
        <v>911</v>
      </c>
      <c r="E42" s="55" t="s">
        <v>912</v>
      </c>
      <c r="F42" s="108"/>
      <c r="G42" s="281"/>
    </row>
    <row r="43" spans="1:19" ht="33.75" hidden="1" customHeight="1">
      <c r="A43" s="456" t="s">
        <v>2235</v>
      </c>
      <c r="B43" s="451" t="s">
        <v>2234</v>
      </c>
      <c r="C43" s="452"/>
      <c r="D43" s="453"/>
      <c r="E43" s="453"/>
      <c r="F43" s="425">
        <f>F44+F45+F46+F47</f>
        <v>0</v>
      </c>
    </row>
    <row r="44" spans="1:19" s="276" customFormat="1" ht="69.75" hidden="1" customHeight="1">
      <c r="A44" s="5" t="s">
        <v>2233</v>
      </c>
      <c r="B44" s="6" t="s">
        <v>2229</v>
      </c>
      <c r="C44" s="390">
        <v>200</v>
      </c>
      <c r="D44" s="55" t="s">
        <v>2018</v>
      </c>
      <c r="E44" s="55" t="s">
        <v>912</v>
      </c>
      <c r="F44" s="108"/>
      <c r="G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</row>
    <row r="45" spans="1:19" s="276" customFormat="1" ht="64.5" hidden="1" customHeight="1">
      <c r="A45" s="5" t="s">
        <v>2232</v>
      </c>
      <c r="B45" s="6" t="s">
        <v>2229</v>
      </c>
      <c r="C45" s="390">
        <v>300</v>
      </c>
      <c r="D45" s="55" t="s">
        <v>2018</v>
      </c>
      <c r="E45" s="55" t="s">
        <v>912</v>
      </c>
      <c r="F45" s="108"/>
      <c r="G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</row>
    <row r="46" spans="1:19" s="276" customFormat="1" ht="64.5" hidden="1" customHeight="1">
      <c r="A46" s="5" t="s">
        <v>2231</v>
      </c>
      <c r="B46" s="6" t="s">
        <v>2229</v>
      </c>
      <c r="C46" s="390">
        <v>600</v>
      </c>
      <c r="D46" s="55" t="s">
        <v>1249</v>
      </c>
      <c r="E46" s="55" t="s">
        <v>1619</v>
      </c>
      <c r="F46" s="108"/>
      <c r="G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</row>
    <row r="47" spans="1:19" s="276" customFormat="1" ht="51" hidden="1" customHeight="1">
      <c r="A47" s="5" t="s">
        <v>2230</v>
      </c>
      <c r="B47" s="6" t="s">
        <v>2229</v>
      </c>
      <c r="C47" s="390">
        <v>800</v>
      </c>
      <c r="D47" s="55" t="s">
        <v>2018</v>
      </c>
      <c r="E47" s="55" t="s">
        <v>912</v>
      </c>
      <c r="F47" s="108">
        <f>[1]расходы!F477</f>
        <v>0</v>
      </c>
      <c r="G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</row>
    <row r="48" spans="1:19" s="276" customFormat="1" ht="50.25" hidden="1" customHeight="1">
      <c r="A48" s="456" t="s">
        <v>1813</v>
      </c>
      <c r="B48" s="451" t="s">
        <v>2228</v>
      </c>
      <c r="C48" s="457"/>
      <c r="D48" s="458"/>
      <c r="E48" s="458"/>
      <c r="F48" s="459">
        <f>F49+F50</f>
        <v>0</v>
      </c>
      <c r="G48" s="281"/>
      <c r="J48" s="135"/>
      <c r="K48" s="135"/>
      <c r="L48" s="135"/>
      <c r="M48" s="135"/>
      <c r="N48" s="135"/>
      <c r="O48" s="135"/>
      <c r="P48" s="135"/>
      <c r="Q48" s="135"/>
      <c r="R48" s="135"/>
      <c r="S48" s="135"/>
    </row>
    <row r="49" spans="1:19" s="276" customFormat="1" ht="81.75" hidden="1" customHeight="1">
      <c r="A49" s="28" t="s">
        <v>2227</v>
      </c>
      <c r="B49" s="6" t="s">
        <v>2225</v>
      </c>
      <c r="C49" s="390">
        <v>200</v>
      </c>
      <c r="D49" s="55" t="s">
        <v>1249</v>
      </c>
      <c r="E49" s="55" t="s">
        <v>1249</v>
      </c>
      <c r="F49" s="460"/>
      <c r="G49" s="281"/>
      <c r="J49" s="135"/>
      <c r="K49" s="135"/>
      <c r="L49" s="135"/>
      <c r="M49" s="135"/>
      <c r="N49" s="135"/>
      <c r="O49" s="135"/>
      <c r="P49" s="135"/>
      <c r="Q49" s="135"/>
      <c r="R49" s="135"/>
      <c r="S49" s="135"/>
    </row>
    <row r="50" spans="1:19" s="276" customFormat="1" ht="84.75" hidden="1" customHeight="1">
      <c r="A50" s="28" t="s">
        <v>2226</v>
      </c>
      <c r="B50" s="6" t="s">
        <v>2225</v>
      </c>
      <c r="C50" s="390">
        <v>600</v>
      </c>
      <c r="D50" s="55" t="s">
        <v>1249</v>
      </c>
      <c r="E50" s="55" t="s">
        <v>1619</v>
      </c>
      <c r="F50" s="460"/>
      <c r="G50" s="281"/>
      <c r="J50" s="135"/>
      <c r="K50" s="135"/>
      <c r="L50" s="135"/>
      <c r="M50" s="135"/>
      <c r="N50" s="135"/>
      <c r="O50" s="135"/>
      <c r="P50" s="135"/>
      <c r="Q50" s="135"/>
      <c r="R50" s="135"/>
      <c r="S50" s="135"/>
    </row>
    <row r="51" spans="1:19" s="276" customFormat="1" ht="35.25" hidden="1" customHeight="1">
      <c r="A51" s="461" t="s">
        <v>2224</v>
      </c>
      <c r="B51" s="434" t="s">
        <v>2223</v>
      </c>
      <c r="C51" s="452"/>
      <c r="D51" s="453"/>
      <c r="E51" s="453"/>
      <c r="F51" s="425">
        <f>F53+F54+F52</f>
        <v>0</v>
      </c>
      <c r="G51" s="287"/>
      <c r="J51" s="135"/>
      <c r="K51" s="135"/>
      <c r="L51" s="135"/>
      <c r="M51" s="135"/>
      <c r="N51" s="135"/>
      <c r="O51" s="135"/>
      <c r="P51" s="135"/>
      <c r="Q51" s="135"/>
      <c r="R51" s="135"/>
      <c r="S51" s="135"/>
    </row>
    <row r="52" spans="1:19" s="276" customFormat="1" ht="85.5" hidden="1" customHeight="1">
      <c r="A52" s="54" t="s">
        <v>2222</v>
      </c>
      <c r="B52" s="6" t="s">
        <v>2220</v>
      </c>
      <c r="C52" s="452">
        <v>200</v>
      </c>
      <c r="D52" s="453" t="s">
        <v>912</v>
      </c>
      <c r="E52" s="453" t="s">
        <v>2004</v>
      </c>
      <c r="F52" s="425"/>
      <c r="G52" s="281"/>
      <c r="J52" s="135"/>
      <c r="K52" s="135"/>
      <c r="L52" s="135"/>
      <c r="M52" s="135"/>
      <c r="N52" s="135"/>
      <c r="O52" s="135"/>
      <c r="P52" s="135"/>
      <c r="Q52" s="135"/>
      <c r="R52" s="135"/>
      <c r="S52" s="135"/>
    </row>
    <row r="53" spans="1:19" s="276" customFormat="1" ht="82.5" hidden="1" customHeight="1">
      <c r="A53" s="54" t="s">
        <v>2222</v>
      </c>
      <c r="B53" s="6" t="s">
        <v>2220</v>
      </c>
      <c r="C53" s="390">
        <v>600</v>
      </c>
      <c r="D53" s="55" t="s">
        <v>1249</v>
      </c>
      <c r="E53" s="55" t="s">
        <v>1619</v>
      </c>
      <c r="F53" s="108"/>
      <c r="G53" s="281"/>
      <c r="J53" s="135"/>
      <c r="K53" s="135"/>
      <c r="L53" s="135"/>
      <c r="M53" s="135"/>
      <c r="N53" s="135"/>
      <c r="O53" s="135"/>
      <c r="P53" s="135"/>
      <c r="Q53" s="135"/>
      <c r="R53" s="135"/>
      <c r="S53" s="135"/>
    </row>
    <row r="54" spans="1:19" s="276" customFormat="1" ht="68.25" hidden="1" customHeight="1">
      <c r="A54" s="54" t="s">
        <v>2221</v>
      </c>
      <c r="B54" s="6" t="s">
        <v>2220</v>
      </c>
      <c r="C54" s="390">
        <v>200</v>
      </c>
      <c r="D54" s="55" t="s">
        <v>911</v>
      </c>
      <c r="E54" s="55" t="s">
        <v>912</v>
      </c>
      <c r="F54" s="152"/>
      <c r="G54" s="286"/>
      <c r="J54" s="135"/>
      <c r="K54" s="135"/>
      <c r="L54" s="135"/>
      <c r="M54" s="135"/>
      <c r="N54" s="135"/>
      <c r="O54" s="135"/>
      <c r="P54" s="135"/>
      <c r="Q54" s="135"/>
      <c r="R54" s="135"/>
      <c r="S54" s="135"/>
    </row>
    <row r="55" spans="1:19" s="276" customFormat="1" ht="47.25" hidden="1" customHeight="1">
      <c r="A55" s="462" t="s">
        <v>2219</v>
      </c>
      <c r="B55" s="451" t="s">
        <v>2218</v>
      </c>
      <c r="C55" s="463"/>
      <c r="D55" s="458"/>
      <c r="E55" s="453"/>
      <c r="F55" s="425">
        <f>F56+F57</f>
        <v>0</v>
      </c>
      <c r="G55" s="281"/>
      <c r="J55" s="135"/>
      <c r="K55" s="135"/>
      <c r="L55" s="135"/>
      <c r="M55" s="135"/>
      <c r="N55" s="135"/>
      <c r="O55" s="135"/>
      <c r="P55" s="135"/>
      <c r="Q55" s="135"/>
      <c r="R55" s="135"/>
      <c r="S55" s="135"/>
    </row>
    <row r="56" spans="1:19" s="276" customFormat="1" ht="88.5" hidden="1" customHeight="1">
      <c r="A56" s="54" t="s">
        <v>2217</v>
      </c>
      <c r="B56" s="6" t="s">
        <v>2216</v>
      </c>
      <c r="C56" s="390">
        <v>200</v>
      </c>
      <c r="D56" s="55" t="s">
        <v>912</v>
      </c>
      <c r="E56" s="55" t="s">
        <v>2004</v>
      </c>
      <c r="F56" s="108"/>
      <c r="G56" s="281"/>
      <c r="J56" s="135"/>
      <c r="K56" s="135"/>
      <c r="L56" s="135"/>
      <c r="M56" s="135"/>
      <c r="N56" s="135"/>
      <c r="O56" s="135"/>
      <c r="P56" s="135"/>
      <c r="Q56" s="135"/>
      <c r="R56" s="135"/>
      <c r="S56" s="135"/>
    </row>
    <row r="57" spans="1:19" s="276" customFormat="1" ht="84" hidden="1" customHeight="1">
      <c r="A57" s="54" t="s">
        <v>2217</v>
      </c>
      <c r="B57" s="6" t="s">
        <v>2216</v>
      </c>
      <c r="C57" s="390">
        <v>200</v>
      </c>
      <c r="D57" s="55" t="s">
        <v>1621</v>
      </c>
      <c r="E57" s="55" t="s">
        <v>2048</v>
      </c>
      <c r="F57" s="108"/>
      <c r="G57" s="281"/>
      <c r="J57" s="135"/>
      <c r="K57" s="135"/>
      <c r="L57" s="135"/>
      <c r="M57" s="135"/>
      <c r="N57" s="135"/>
      <c r="O57" s="135"/>
      <c r="P57" s="135"/>
      <c r="Q57" s="135"/>
      <c r="R57" s="135"/>
      <c r="S57" s="135"/>
    </row>
    <row r="58" spans="1:19" s="276" customFormat="1" ht="175.2" hidden="1" customHeight="1">
      <c r="A58" s="54" t="s">
        <v>2384</v>
      </c>
      <c r="B58" s="464" t="s">
        <v>2278</v>
      </c>
      <c r="C58" s="390"/>
      <c r="D58" s="55"/>
      <c r="E58" s="55"/>
      <c r="F58" s="108" t="e">
        <f>F108+F111+F111+F112+F113</f>
        <v>#VALUE!</v>
      </c>
      <c r="G58" s="288"/>
      <c r="J58" s="135"/>
      <c r="K58" s="135"/>
      <c r="L58" s="135"/>
      <c r="M58" s="135"/>
      <c r="N58" s="135"/>
      <c r="O58" s="135"/>
      <c r="P58" s="135"/>
      <c r="Q58" s="135"/>
      <c r="R58" s="135"/>
      <c r="S58" s="135"/>
    </row>
    <row r="59" spans="1:19" s="276" customFormat="1" ht="35.25" hidden="1" customHeight="1">
      <c r="A59" s="462" t="s">
        <v>2215</v>
      </c>
      <c r="B59" s="451" t="s">
        <v>2214</v>
      </c>
      <c r="C59" s="452"/>
      <c r="D59" s="453"/>
      <c r="E59" s="453"/>
      <c r="F59" s="425">
        <f>F60+F62+F61</f>
        <v>0</v>
      </c>
      <c r="G59" s="286"/>
      <c r="J59" s="135"/>
      <c r="K59" s="135"/>
      <c r="L59" s="135"/>
      <c r="M59" s="135"/>
      <c r="N59" s="135"/>
      <c r="O59" s="135"/>
      <c r="P59" s="135"/>
      <c r="Q59" s="135"/>
      <c r="R59" s="135"/>
      <c r="S59" s="135"/>
    </row>
    <row r="60" spans="1:19" s="276" customFormat="1" ht="99.75" hidden="1" customHeight="1">
      <c r="A60" s="54" t="s">
        <v>2213</v>
      </c>
      <c r="B60" s="6" t="s">
        <v>2211</v>
      </c>
      <c r="C60" s="390">
        <v>100</v>
      </c>
      <c r="D60" s="55" t="s">
        <v>1622</v>
      </c>
      <c r="E60" s="55" t="s">
        <v>1620</v>
      </c>
      <c r="F60" s="108"/>
      <c r="G60" s="286"/>
      <c r="J60" s="135"/>
      <c r="K60" s="135"/>
      <c r="L60" s="135"/>
      <c r="M60" s="135"/>
      <c r="N60" s="135"/>
      <c r="O60" s="135"/>
      <c r="P60" s="135"/>
      <c r="Q60" s="135"/>
      <c r="R60" s="135"/>
      <c r="S60" s="135"/>
    </row>
    <row r="61" spans="1:19" s="276" customFormat="1" ht="67.5" hidden="1" customHeight="1">
      <c r="A61" s="54" t="s">
        <v>2212</v>
      </c>
      <c r="B61" s="6" t="s">
        <v>2211</v>
      </c>
      <c r="C61" s="390">
        <v>200</v>
      </c>
      <c r="D61" s="55" t="s">
        <v>1622</v>
      </c>
      <c r="E61" s="55" t="s">
        <v>1620</v>
      </c>
      <c r="F61" s="108"/>
      <c r="G61" s="286"/>
      <c r="J61" s="135"/>
      <c r="K61" s="135"/>
      <c r="L61" s="135"/>
      <c r="M61" s="135"/>
      <c r="N61" s="135"/>
      <c r="O61" s="135"/>
      <c r="P61" s="135"/>
      <c r="Q61" s="135"/>
      <c r="R61" s="135"/>
      <c r="S61" s="135"/>
    </row>
    <row r="62" spans="1:19" s="276" customFormat="1" ht="67.5" hidden="1" customHeight="1">
      <c r="A62" s="54" t="s">
        <v>2212</v>
      </c>
      <c r="B62" s="6" t="s">
        <v>2211</v>
      </c>
      <c r="C62" s="1">
        <v>200</v>
      </c>
      <c r="D62" s="55" t="s">
        <v>1621</v>
      </c>
      <c r="E62" s="55" t="s">
        <v>1733</v>
      </c>
      <c r="F62" s="108"/>
      <c r="G62" s="286"/>
      <c r="J62" s="135"/>
      <c r="K62" s="135"/>
      <c r="L62" s="135"/>
      <c r="M62" s="135"/>
      <c r="N62" s="135"/>
      <c r="O62" s="135"/>
      <c r="P62" s="135"/>
      <c r="Q62" s="135"/>
      <c r="R62" s="135"/>
      <c r="S62" s="135"/>
    </row>
    <row r="63" spans="1:19" s="276" customFormat="1" ht="41.25" hidden="1" customHeight="1">
      <c r="A63" s="461" t="s">
        <v>2210</v>
      </c>
      <c r="B63" s="451" t="s">
        <v>2209</v>
      </c>
      <c r="C63" s="465"/>
      <c r="D63" s="453"/>
      <c r="E63" s="453"/>
      <c r="F63" s="425"/>
      <c r="G63" s="183"/>
      <c r="J63" s="135"/>
      <c r="K63" s="135"/>
      <c r="L63" s="135"/>
      <c r="M63" s="135"/>
      <c r="N63" s="135"/>
      <c r="O63" s="135"/>
      <c r="P63" s="135"/>
      <c r="Q63" s="135"/>
      <c r="R63" s="135"/>
      <c r="S63" s="135"/>
    </row>
    <row r="64" spans="1:19" s="276" customFormat="1" ht="69.75" hidden="1" customHeight="1">
      <c r="A64" s="461" t="s">
        <v>2208</v>
      </c>
      <c r="B64" s="451" t="s">
        <v>2207</v>
      </c>
      <c r="C64" s="465"/>
      <c r="D64" s="453"/>
      <c r="E64" s="453"/>
      <c r="F64" s="425"/>
      <c r="G64" s="183"/>
      <c r="J64" s="135"/>
      <c r="K64" s="135"/>
      <c r="L64" s="135"/>
      <c r="M64" s="135"/>
      <c r="N64" s="135"/>
      <c r="O64" s="135"/>
      <c r="P64" s="135"/>
      <c r="Q64" s="135"/>
      <c r="R64" s="135"/>
      <c r="S64" s="135"/>
    </row>
    <row r="65" spans="1:19" s="276" customFormat="1" ht="86.25" hidden="1" customHeight="1">
      <c r="A65" s="26" t="s">
        <v>2206</v>
      </c>
      <c r="B65" s="6" t="s">
        <v>2205</v>
      </c>
      <c r="C65" s="390">
        <v>200</v>
      </c>
      <c r="D65" s="55" t="s">
        <v>1733</v>
      </c>
      <c r="E65" s="55" t="s">
        <v>1619</v>
      </c>
      <c r="F65" s="108"/>
      <c r="G65" s="183"/>
      <c r="J65" s="135"/>
      <c r="K65" s="135"/>
      <c r="L65" s="135"/>
      <c r="M65" s="135"/>
      <c r="N65" s="135"/>
      <c r="O65" s="135"/>
      <c r="P65" s="135"/>
      <c r="Q65" s="135"/>
      <c r="R65" s="135"/>
      <c r="S65" s="135"/>
    </row>
    <row r="66" spans="1:19" s="276" customFormat="1" ht="113.25" hidden="1" customHeight="1">
      <c r="A66" s="466" t="s">
        <v>2204</v>
      </c>
      <c r="B66" s="406" t="s">
        <v>2203</v>
      </c>
      <c r="C66" s="467">
        <v>300</v>
      </c>
      <c r="D66" s="468" t="s">
        <v>2021</v>
      </c>
      <c r="E66" s="468" t="s">
        <v>1622</v>
      </c>
      <c r="F66" s="460">
        <f>[1]расходы!F456</f>
        <v>0</v>
      </c>
      <c r="G66" s="183"/>
      <c r="J66" s="135"/>
      <c r="K66" s="135"/>
      <c r="L66" s="135"/>
      <c r="M66" s="135"/>
      <c r="N66" s="135"/>
      <c r="O66" s="135"/>
      <c r="P66" s="135"/>
      <c r="Q66" s="135"/>
      <c r="R66" s="135"/>
      <c r="S66" s="135"/>
    </row>
    <row r="67" spans="1:19" s="276" customFormat="1" ht="101.25" hidden="1" customHeight="1">
      <c r="A67" s="469" t="s">
        <v>2202</v>
      </c>
      <c r="B67" s="406" t="s">
        <v>2201</v>
      </c>
      <c r="C67" s="467">
        <v>300</v>
      </c>
      <c r="D67" s="468" t="s">
        <v>2021</v>
      </c>
      <c r="E67" s="468" t="s">
        <v>1622</v>
      </c>
      <c r="F67" s="460">
        <f>[1]расходы!F458</f>
        <v>0</v>
      </c>
      <c r="G67" s="183"/>
      <c r="J67" s="135"/>
      <c r="K67" s="135"/>
      <c r="L67" s="135"/>
      <c r="M67" s="135"/>
      <c r="N67" s="135"/>
      <c r="O67" s="135"/>
      <c r="P67" s="135"/>
      <c r="Q67" s="135"/>
      <c r="R67" s="135"/>
      <c r="S67" s="135"/>
    </row>
    <row r="68" spans="1:19" s="276" customFormat="1" ht="77.25" hidden="1" customHeight="1">
      <c r="A68" s="461" t="s">
        <v>2200</v>
      </c>
      <c r="B68" s="451" t="s">
        <v>2199</v>
      </c>
      <c r="C68" s="457"/>
      <c r="D68" s="458"/>
      <c r="E68" s="458"/>
      <c r="F68" s="459">
        <f>F69+F70+F71+F72+F73+F74+F75+F76+F77+F78+F79+F80+F81+F82+F83</f>
        <v>0</v>
      </c>
      <c r="G68" s="183"/>
      <c r="J68" s="135"/>
      <c r="K68" s="135"/>
      <c r="L68" s="135"/>
      <c r="M68" s="135"/>
      <c r="N68" s="135"/>
      <c r="O68" s="135"/>
      <c r="P68" s="135"/>
      <c r="Q68" s="135"/>
      <c r="R68" s="135"/>
      <c r="S68" s="135"/>
    </row>
    <row r="69" spans="1:19" s="276" customFormat="1" ht="87.75" hidden="1" customHeight="1">
      <c r="A69" s="470" t="s">
        <v>2198</v>
      </c>
      <c r="B69" s="406" t="s">
        <v>2197</v>
      </c>
      <c r="C69" s="467">
        <v>800</v>
      </c>
      <c r="D69" s="468" t="s">
        <v>1621</v>
      </c>
      <c r="E69" s="468" t="s">
        <v>1733</v>
      </c>
      <c r="F69" s="460">
        <f>[1]расходы!F106</f>
        <v>0</v>
      </c>
      <c r="G69" s="183"/>
      <c r="J69" s="135"/>
      <c r="K69" s="135"/>
      <c r="L69" s="135"/>
      <c r="M69" s="135"/>
      <c r="N69" s="135"/>
      <c r="O69" s="135"/>
      <c r="P69" s="135"/>
      <c r="Q69" s="135"/>
      <c r="R69" s="135"/>
      <c r="S69" s="135"/>
    </row>
    <row r="70" spans="1:19" s="276" customFormat="1" ht="114.75" hidden="1" customHeight="1">
      <c r="A70" s="470" t="s">
        <v>2196</v>
      </c>
      <c r="B70" s="406" t="s">
        <v>2195</v>
      </c>
      <c r="C70" s="467">
        <v>800</v>
      </c>
      <c r="D70" s="468" t="s">
        <v>1621</v>
      </c>
      <c r="E70" s="468" t="s">
        <v>1733</v>
      </c>
      <c r="F70" s="460">
        <f>[1]расходы!F110</f>
        <v>0</v>
      </c>
      <c r="G70" s="183"/>
      <c r="J70" s="135"/>
      <c r="K70" s="135"/>
      <c r="L70" s="135"/>
      <c r="M70" s="135"/>
      <c r="N70" s="135"/>
      <c r="O70" s="135"/>
      <c r="P70" s="135"/>
      <c r="Q70" s="135"/>
      <c r="R70" s="135"/>
      <c r="S70" s="135"/>
    </row>
    <row r="71" spans="1:19" s="276" customFormat="1" ht="127.5" hidden="1" customHeight="1">
      <c r="A71" s="470" t="s">
        <v>2194</v>
      </c>
      <c r="B71" s="406" t="s">
        <v>2193</v>
      </c>
      <c r="C71" s="467">
        <v>800</v>
      </c>
      <c r="D71" s="468" t="s">
        <v>1621</v>
      </c>
      <c r="E71" s="468" t="s">
        <v>1733</v>
      </c>
      <c r="F71" s="460">
        <f>[1]расходы!F112</f>
        <v>0</v>
      </c>
      <c r="G71" s="183"/>
      <c r="J71" s="135"/>
      <c r="K71" s="135"/>
      <c r="L71" s="135"/>
      <c r="M71" s="135"/>
      <c r="N71" s="135"/>
      <c r="O71" s="135"/>
      <c r="P71" s="135"/>
      <c r="Q71" s="135"/>
      <c r="R71" s="135"/>
      <c r="S71" s="135"/>
    </row>
    <row r="72" spans="1:19" s="276" customFormat="1" ht="101.25" hidden="1" customHeight="1">
      <c r="A72" s="470" t="s">
        <v>2192</v>
      </c>
      <c r="B72" s="406" t="s">
        <v>2191</v>
      </c>
      <c r="C72" s="467">
        <v>800</v>
      </c>
      <c r="D72" s="468" t="s">
        <v>1621</v>
      </c>
      <c r="E72" s="468" t="s">
        <v>1733</v>
      </c>
      <c r="F72" s="460">
        <f>[1]расходы!F116</f>
        <v>0</v>
      </c>
      <c r="G72" s="183"/>
      <c r="J72" s="135"/>
      <c r="K72" s="135"/>
      <c r="L72" s="135"/>
      <c r="M72" s="135"/>
      <c r="N72" s="135"/>
      <c r="O72" s="135"/>
      <c r="P72" s="135"/>
      <c r="Q72" s="135"/>
      <c r="R72" s="135"/>
      <c r="S72" s="135"/>
    </row>
    <row r="73" spans="1:19" s="276" customFormat="1" ht="87" hidden="1" customHeight="1">
      <c r="A73" s="470" t="s">
        <v>2190</v>
      </c>
      <c r="B73" s="406" t="s">
        <v>2189</v>
      </c>
      <c r="C73" s="467">
        <v>800</v>
      </c>
      <c r="D73" s="468" t="s">
        <v>1621</v>
      </c>
      <c r="E73" s="468" t="s">
        <v>1733</v>
      </c>
      <c r="F73" s="460">
        <f>[1]расходы!F118</f>
        <v>0</v>
      </c>
      <c r="G73" s="183"/>
      <c r="J73" s="135"/>
      <c r="K73" s="135"/>
      <c r="L73" s="135"/>
      <c r="M73" s="135"/>
      <c r="N73" s="135"/>
      <c r="O73" s="135"/>
      <c r="P73" s="135"/>
      <c r="Q73" s="135"/>
      <c r="R73" s="135"/>
      <c r="S73" s="135"/>
    </row>
    <row r="74" spans="1:19" s="276" customFormat="1" ht="90" hidden="1" customHeight="1">
      <c r="A74" s="470" t="s">
        <v>2188</v>
      </c>
      <c r="B74" s="406" t="s">
        <v>2187</v>
      </c>
      <c r="C74" s="467">
        <v>800</v>
      </c>
      <c r="D74" s="468" t="s">
        <v>1621</v>
      </c>
      <c r="E74" s="468" t="s">
        <v>1733</v>
      </c>
      <c r="F74" s="460">
        <f>[1]расходы!F124</f>
        <v>0</v>
      </c>
      <c r="G74" s="183"/>
      <c r="J74" s="135"/>
      <c r="K74" s="135"/>
      <c r="L74" s="135"/>
      <c r="M74" s="135"/>
      <c r="N74" s="135"/>
      <c r="O74" s="135"/>
      <c r="P74" s="135"/>
      <c r="Q74" s="135"/>
      <c r="R74" s="135"/>
      <c r="S74" s="135"/>
    </row>
    <row r="75" spans="1:19" s="276" customFormat="1" ht="105" hidden="1" customHeight="1">
      <c r="A75" s="470" t="s">
        <v>2186</v>
      </c>
      <c r="B75" s="406" t="s">
        <v>2185</v>
      </c>
      <c r="C75" s="467">
        <v>800</v>
      </c>
      <c r="D75" s="468" t="s">
        <v>1621</v>
      </c>
      <c r="E75" s="468" t="s">
        <v>1733</v>
      </c>
      <c r="F75" s="460">
        <f>[1]расходы!F126</f>
        <v>0</v>
      </c>
      <c r="G75" s="183"/>
      <c r="J75" s="135"/>
      <c r="K75" s="135"/>
      <c r="L75" s="135"/>
      <c r="M75" s="135"/>
      <c r="N75" s="135"/>
      <c r="O75" s="135"/>
      <c r="P75" s="135"/>
      <c r="Q75" s="135"/>
      <c r="R75" s="135"/>
      <c r="S75" s="135"/>
    </row>
    <row r="76" spans="1:19" s="276" customFormat="1" ht="126.75" hidden="1" customHeight="1">
      <c r="A76" s="470" t="s">
        <v>2184</v>
      </c>
      <c r="B76" s="406" t="s">
        <v>2183</v>
      </c>
      <c r="C76" s="467">
        <v>800</v>
      </c>
      <c r="D76" s="468" t="s">
        <v>1621</v>
      </c>
      <c r="E76" s="468" t="s">
        <v>1733</v>
      </c>
      <c r="F76" s="460">
        <f>[1]расходы!F130</f>
        <v>0</v>
      </c>
      <c r="G76" s="183"/>
      <c r="J76" s="135"/>
      <c r="K76" s="135"/>
      <c r="L76" s="135"/>
      <c r="M76" s="135"/>
      <c r="N76" s="135"/>
      <c r="O76" s="135"/>
      <c r="P76" s="135"/>
      <c r="Q76" s="135"/>
      <c r="R76" s="135"/>
      <c r="S76" s="135"/>
    </row>
    <row r="77" spans="1:19" s="276" customFormat="1" ht="89.25" hidden="1" customHeight="1">
      <c r="A77" s="470" t="s">
        <v>2182</v>
      </c>
      <c r="B77" s="406" t="s">
        <v>2181</v>
      </c>
      <c r="C77" s="467">
        <v>800</v>
      </c>
      <c r="D77" s="468" t="s">
        <v>1621</v>
      </c>
      <c r="E77" s="468" t="s">
        <v>1733</v>
      </c>
      <c r="F77" s="460">
        <f>[1]расходы!F138</f>
        <v>0</v>
      </c>
      <c r="G77" s="183"/>
      <c r="J77" s="135"/>
      <c r="K77" s="135"/>
      <c r="L77" s="135"/>
      <c r="M77" s="135"/>
      <c r="N77" s="135"/>
      <c r="O77" s="135"/>
      <c r="P77" s="135"/>
      <c r="Q77" s="135"/>
      <c r="R77" s="135"/>
      <c r="S77" s="135"/>
    </row>
    <row r="78" spans="1:19" s="276" customFormat="1" ht="87.75" hidden="1" customHeight="1">
      <c r="A78" s="470" t="s">
        <v>2180</v>
      </c>
      <c r="B78" s="406" t="s">
        <v>2179</v>
      </c>
      <c r="C78" s="467">
        <v>800</v>
      </c>
      <c r="D78" s="468" t="s">
        <v>1621</v>
      </c>
      <c r="E78" s="468" t="s">
        <v>1733</v>
      </c>
      <c r="F78" s="460">
        <f>[1]расходы!F140</f>
        <v>0</v>
      </c>
      <c r="G78" s="183"/>
      <c r="J78" s="135"/>
      <c r="K78" s="135"/>
      <c r="L78" s="135"/>
      <c r="M78" s="135"/>
      <c r="N78" s="135"/>
      <c r="O78" s="135"/>
      <c r="P78" s="135"/>
      <c r="Q78" s="135"/>
      <c r="R78" s="135"/>
      <c r="S78" s="135"/>
    </row>
    <row r="79" spans="1:19" s="276" customFormat="1" ht="111.75" hidden="1" customHeight="1">
      <c r="A79" s="470" t="s">
        <v>2178</v>
      </c>
      <c r="B79" s="406" t="s">
        <v>2177</v>
      </c>
      <c r="C79" s="467">
        <v>800</v>
      </c>
      <c r="D79" s="468" t="s">
        <v>1621</v>
      </c>
      <c r="E79" s="468" t="s">
        <v>1733</v>
      </c>
      <c r="F79" s="460">
        <f>[1]расходы!F142</f>
        <v>0</v>
      </c>
      <c r="G79" s="183"/>
      <c r="J79" s="135"/>
      <c r="K79" s="135"/>
      <c r="L79" s="135"/>
      <c r="M79" s="135"/>
      <c r="N79" s="135"/>
      <c r="O79" s="135"/>
      <c r="P79" s="135"/>
      <c r="Q79" s="135"/>
      <c r="R79" s="135"/>
      <c r="S79" s="135"/>
    </row>
    <row r="80" spans="1:19" s="276" customFormat="1" ht="129" hidden="1" customHeight="1">
      <c r="A80" s="470" t="s">
        <v>2176</v>
      </c>
      <c r="B80" s="406" t="s">
        <v>2175</v>
      </c>
      <c r="C80" s="467">
        <v>800</v>
      </c>
      <c r="D80" s="468" t="s">
        <v>1621</v>
      </c>
      <c r="E80" s="468" t="s">
        <v>1733</v>
      </c>
      <c r="F80" s="460">
        <f>[1]расходы!F144</f>
        <v>0</v>
      </c>
      <c r="G80" s="183"/>
      <c r="J80" s="135"/>
      <c r="K80" s="135"/>
      <c r="L80" s="135"/>
      <c r="M80" s="135"/>
      <c r="N80" s="135"/>
      <c r="O80" s="135"/>
      <c r="P80" s="135"/>
      <c r="Q80" s="135"/>
      <c r="R80" s="135"/>
      <c r="S80" s="135"/>
    </row>
    <row r="81" spans="1:19" s="276" customFormat="1" ht="147" hidden="1" customHeight="1">
      <c r="A81" s="470" t="s">
        <v>2174</v>
      </c>
      <c r="B81" s="406" t="s">
        <v>2171</v>
      </c>
      <c r="C81" s="467">
        <v>100</v>
      </c>
      <c r="D81" s="468" t="s">
        <v>1621</v>
      </c>
      <c r="E81" s="468" t="s">
        <v>1733</v>
      </c>
      <c r="F81" s="460">
        <f>[1]расходы!F182</f>
        <v>0</v>
      </c>
      <c r="G81" s="183"/>
      <c r="J81" s="135"/>
      <c r="K81" s="135"/>
      <c r="L81" s="135"/>
      <c r="M81" s="135"/>
      <c r="N81" s="135"/>
      <c r="O81" s="135"/>
      <c r="P81" s="135"/>
      <c r="Q81" s="135"/>
      <c r="R81" s="135"/>
      <c r="S81" s="135"/>
    </row>
    <row r="82" spans="1:19" s="276" customFormat="1" ht="120" hidden="1" customHeight="1">
      <c r="A82" s="470" t="s">
        <v>2173</v>
      </c>
      <c r="B82" s="406" t="s">
        <v>2171</v>
      </c>
      <c r="C82" s="467">
        <v>200</v>
      </c>
      <c r="D82" s="468" t="s">
        <v>1621</v>
      </c>
      <c r="E82" s="468" t="s">
        <v>1733</v>
      </c>
      <c r="F82" s="460">
        <f>[1]расходы!F183</f>
        <v>0</v>
      </c>
      <c r="G82" s="183"/>
      <c r="J82" s="135"/>
      <c r="K82" s="135"/>
      <c r="L82" s="135"/>
      <c r="M82" s="135"/>
      <c r="N82" s="135"/>
      <c r="O82" s="135"/>
      <c r="P82" s="135"/>
      <c r="Q82" s="135"/>
      <c r="R82" s="135"/>
      <c r="S82" s="135"/>
    </row>
    <row r="83" spans="1:19" s="276" customFormat="1" ht="99.75" hidden="1" customHeight="1">
      <c r="A83" s="470" t="s">
        <v>2172</v>
      </c>
      <c r="B83" s="406" t="s">
        <v>2171</v>
      </c>
      <c r="C83" s="467">
        <v>800</v>
      </c>
      <c r="D83" s="468" t="s">
        <v>1621</v>
      </c>
      <c r="E83" s="468" t="s">
        <v>1733</v>
      </c>
      <c r="F83" s="460">
        <f>[1]расходы!F184</f>
        <v>0</v>
      </c>
      <c r="G83" s="183"/>
      <c r="J83" s="135"/>
      <c r="K83" s="135"/>
      <c r="L83" s="135"/>
      <c r="M83" s="135"/>
      <c r="N83" s="135"/>
      <c r="O83" s="135"/>
      <c r="P83" s="135"/>
      <c r="Q83" s="135"/>
      <c r="R83" s="135"/>
      <c r="S83" s="135"/>
    </row>
    <row r="84" spans="1:19" s="276" customFormat="1" ht="51.75" hidden="1" customHeight="1">
      <c r="A84" s="456" t="s">
        <v>2170</v>
      </c>
      <c r="B84" s="451" t="s">
        <v>2169</v>
      </c>
      <c r="C84" s="452"/>
      <c r="D84" s="453"/>
      <c r="E84" s="453"/>
      <c r="F84" s="425">
        <f>F85+F86+F87+F88</f>
        <v>0</v>
      </c>
      <c r="G84" s="183"/>
      <c r="J84" s="135"/>
      <c r="K84" s="135"/>
      <c r="L84" s="135"/>
      <c r="M84" s="135"/>
      <c r="N84" s="135"/>
      <c r="O84" s="135"/>
      <c r="P84" s="135"/>
      <c r="Q84" s="135"/>
      <c r="R84" s="135"/>
      <c r="S84" s="135"/>
    </row>
    <row r="85" spans="1:19" s="276" customFormat="1" ht="75.75" hidden="1" customHeight="1">
      <c r="A85" s="5" t="s">
        <v>2167</v>
      </c>
      <c r="B85" s="6" t="s">
        <v>2166</v>
      </c>
      <c r="C85" s="390">
        <v>200</v>
      </c>
      <c r="D85" s="55" t="s">
        <v>1733</v>
      </c>
      <c r="E85" s="55" t="s">
        <v>1619</v>
      </c>
      <c r="F85" s="108"/>
      <c r="G85" s="183"/>
      <c r="J85" s="135"/>
      <c r="K85" s="135"/>
      <c r="L85" s="135"/>
      <c r="M85" s="135"/>
      <c r="N85" s="135"/>
      <c r="O85" s="135"/>
      <c r="P85" s="135"/>
      <c r="Q85" s="135"/>
      <c r="R85" s="135"/>
      <c r="S85" s="135"/>
    </row>
    <row r="86" spans="1:19" s="276" customFormat="1" ht="81.75" hidden="1" customHeight="1">
      <c r="A86" s="5" t="s">
        <v>2168</v>
      </c>
      <c r="B86" s="6" t="s">
        <v>2166</v>
      </c>
      <c r="C86" s="390">
        <v>600</v>
      </c>
      <c r="D86" s="55" t="s">
        <v>1249</v>
      </c>
      <c r="E86" s="55" t="s">
        <v>912</v>
      </c>
      <c r="F86" s="108"/>
      <c r="G86" s="183"/>
      <c r="J86" s="135"/>
      <c r="K86" s="135"/>
      <c r="L86" s="135"/>
      <c r="M86" s="135"/>
      <c r="N86" s="135"/>
      <c r="O86" s="135"/>
      <c r="P86" s="135"/>
      <c r="Q86" s="135"/>
      <c r="R86" s="135"/>
      <c r="S86" s="135"/>
    </row>
    <row r="87" spans="1:19" s="276" customFormat="1" ht="84.75" hidden="1" customHeight="1">
      <c r="A87" s="5" t="s">
        <v>2168</v>
      </c>
      <c r="B87" s="6" t="s">
        <v>2166</v>
      </c>
      <c r="C87" s="390">
        <v>600</v>
      </c>
      <c r="D87" s="55" t="s">
        <v>1249</v>
      </c>
      <c r="E87" s="55" t="s">
        <v>1619</v>
      </c>
      <c r="F87" s="108"/>
      <c r="G87" s="183"/>
      <c r="J87" s="135"/>
      <c r="K87" s="135"/>
      <c r="L87" s="135"/>
      <c r="M87" s="135"/>
      <c r="N87" s="135"/>
      <c r="O87" s="135"/>
      <c r="P87" s="135"/>
      <c r="Q87" s="135"/>
      <c r="R87" s="135"/>
      <c r="S87" s="135"/>
    </row>
    <row r="88" spans="1:19" s="276" customFormat="1" ht="70.5" hidden="1" customHeight="1">
      <c r="A88" s="5" t="s">
        <v>2167</v>
      </c>
      <c r="B88" s="6" t="s">
        <v>2166</v>
      </c>
      <c r="C88" s="390">
        <v>200</v>
      </c>
      <c r="D88" s="55" t="s">
        <v>911</v>
      </c>
      <c r="E88" s="55" t="s">
        <v>912</v>
      </c>
      <c r="F88" s="108"/>
      <c r="G88" s="183"/>
      <c r="J88" s="135"/>
      <c r="K88" s="135"/>
      <c r="L88" s="135"/>
      <c r="M88" s="135"/>
      <c r="N88" s="135"/>
      <c r="O88" s="135"/>
      <c r="P88" s="135"/>
      <c r="Q88" s="135"/>
      <c r="R88" s="135"/>
      <c r="S88" s="135"/>
    </row>
    <row r="89" spans="1:19" s="276" customFormat="1" ht="43.5" hidden="1" customHeight="1">
      <c r="A89" s="456" t="s">
        <v>2165</v>
      </c>
      <c r="B89" s="451" t="s">
        <v>2164</v>
      </c>
      <c r="C89" s="457"/>
      <c r="D89" s="458"/>
      <c r="E89" s="458"/>
      <c r="F89" s="441">
        <f>F90</f>
        <v>0</v>
      </c>
      <c r="G89" s="286"/>
      <c r="J89" s="135"/>
      <c r="K89" s="135"/>
      <c r="L89" s="135"/>
      <c r="M89" s="135"/>
      <c r="N89" s="135"/>
      <c r="O89" s="135"/>
      <c r="P89" s="135"/>
      <c r="Q89" s="135"/>
      <c r="R89" s="135"/>
      <c r="S89" s="135"/>
    </row>
    <row r="90" spans="1:19" s="276" customFormat="1" ht="67.5" hidden="1" customHeight="1">
      <c r="A90" s="201" t="s">
        <v>2163</v>
      </c>
      <c r="B90" s="6" t="s">
        <v>2162</v>
      </c>
      <c r="C90" s="390">
        <v>200</v>
      </c>
      <c r="D90" s="55" t="s">
        <v>912</v>
      </c>
      <c r="E90" s="55" t="s">
        <v>2004</v>
      </c>
      <c r="F90" s="108"/>
      <c r="G90" s="286"/>
      <c r="J90" s="135"/>
      <c r="K90" s="135"/>
      <c r="L90" s="135"/>
      <c r="M90" s="135"/>
      <c r="N90" s="135"/>
      <c r="O90" s="135"/>
      <c r="P90" s="135"/>
      <c r="Q90" s="135"/>
      <c r="R90" s="135"/>
      <c r="S90" s="135"/>
    </row>
    <row r="91" spans="1:19" s="276" customFormat="1" ht="38.25" hidden="1" customHeight="1">
      <c r="A91" s="456" t="s">
        <v>2161</v>
      </c>
      <c r="B91" s="451" t="s">
        <v>2160</v>
      </c>
      <c r="C91" s="427"/>
      <c r="D91" s="428"/>
      <c r="E91" s="428"/>
      <c r="F91" s="441">
        <f>F92+F94</f>
        <v>0</v>
      </c>
      <c r="G91" s="286"/>
      <c r="J91" s="135"/>
      <c r="K91" s="135"/>
      <c r="L91" s="135"/>
      <c r="M91" s="135"/>
      <c r="N91" s="135"/>
      <c r="O91" s="135"/>
      <c r="P91" s="135"/>
      <c r="Q91" s="135"/>
      <c r="R91" s="135"/>
      <c r="S91" s="135"/>
    </row>
    <row r="92" spans="1:19" s="276" customFormat="1" ht="70.5" hidden="1" customHeight="1">
      <c r="A92" s="471" t="s">
        <v>2159</v>
      </c>
      <c r="B92" s="6" t="s">
        <v>2158</v>
      </c>
      <c r="C92" s="390"/>
      <c r="D92" s="55"/>
      <c r="E92" s="55"/>
      <c r="F92" s="108">
        <f>F93</f>
        <v>0</v>
      </c>
      <c r="G92" s="286"/>
      <c r="J92" s="135"/>
      <c r="K92" s="135"/>
      <c r="L92" s="135"/>
      <c r="M92" s="135"/>
      <c r="N92" s="135"/>
      <c r="O92" s="135"/>
      <c r="P92" s="135"/>
      <c r="Q92" s="135"/>
      <c r="R92" s="135"/>
      <c r="S92" s="135"/>
    </row>
    <row r="93" spans="1:19" s="276" customFormat="1" ht="96" hidden="1" customHeight="1">
      <c r="A93" s="5" t="s">
        <v>2157</v>
      </c>
      <c r="B93" s="6" t="s">
        <v>2156</v>
      </c>
      <c r="C93" s="390">
        <v>200</v>
      </c>
      <c r="D93" s="55" t="s">
        <v>1621</v>
      </c>
      <c r="E93" s="55" t="s">
        <v>2048</v>
      </c>
      <c r="F93" s="108"/>
      <c r="G93" s="286"/>
      <c r="J93" s="135"/>
      <c r="K93" s="135"/>
      <c r="L93" s="135"/>
      <c r="M93" s="135"/>
      <c r="N93" s="135"/>
      <c r="O93" s="135"/>
      <c r="P93" s="135"/>
      <c r="Q93" s="135"/>
      <c r="R93" s="135"/>
      <c r="S93" s="135"/>
    </row>
    <row r="94" spans="1:19" s="276" customFormat="1" ht="89.25" hidden="1" customHeight="1">
      <c r="A94" s="471" t="s">
        <v>2155</v>
      </c>
      <c r="B94" s="6" t="s">
        <v>2154</v>
      </c>
      <c r="C94" s="390"/>
      <c r="D94" s="55"/>
      <c r="E94" s="55"/>
      <c r="F94" s="108">
        <f>F95</f>
        <v>0</v>
      </c>
      <c r="G94" s="286"/>
      <c r="J94" s="135"/>
      <c r="K94" s="135"/>
      <c r="L94" s="135"/>
      <c r="M94" s="135"/>
      <c r="N94" s="135"/>
      <c r="O94" s="135"/>
      <c r="P94" s="135"/>
      <c r="Q94" s="135"/>
      <c r="R94" s="135"/>
      <c r="S94" s="135"/>
    </row>
    <row r="95" spans="1:19" s="276" customFormat="1" ht="102.75" hidden="1" customHeight="1">
      <c r="A95" s="5" t="s">
        <v>2153</v>
      </c>
      <c r="B95" s="6" t="s">
        <v>2152</v>
      </c>
      <c r="C95" s="1">
        <v>200</v>
      </c>
      <c r="D95" s="55" t="s">
        <v>1621</v>
      </c>
      <c r="E95" s="55" t="s">
        <v>2048</v>
      </c>
      <c r="F95" s="166"/>
      <c r="G95" s="286"/>
      <c r="J95" s="135"/>
      <c r="K95" s="135"/>
      <c r="L95" s="135"/>
      <c r="M95" s="135"/>
      <c r="N95" s="135"/>
      <c r="O95" s="135"/>
      <c r="P95" s="135"/>
      <c r="Q95" s="135"/>
      <c r="R95" s="135"/>
      <c r="S95" s="135"/>
    </row>
    <row r="96" spans="1:19" s="276" customFormat="1" ht="59.25" hidden="1" customHeight="1">
      <c r="A96" s="472" t="s">
        <v>2151</v>
      </c>
      <c r="B96" s="451" t="s">
        <v>2150</v>
      </c>
      <c r="C96" s="463"/>
      <c r="D96" s="458"/>
      <c r="E96" s="458"/>
      <c r="F96" s="473">
        <f>F97+F99+F101</f>
        <v>0</v>
      </c>
      <c r="G96" s="286"/>
      <c r="J96" s="135"/>
      <c r="K96" s="135"/>
      <c r="L96" s="135"/>
      <c r="M96" s="135"/>
      <c r="N96" s="135"/>
      <c r="O96" s="135"/>
      <c r="P96" s="135"/>
      <c r="Q96" s="135"/>
      <c r="R96" s="135"/>
      <c r="S96" s="135"/>
    </row>
    <row r="97" spans="1:19" s="276" customFormat="1" ht="73.5" hidden="1" customHeight="1">
      <c r="A97" s="474" t="s">
        <v>2149</v>
      </c>
      <c r="B97" s="6" t="s">
        <v>2148</v>
      </c>
      <c r="C97" s="1"/>
      <c r="D97" s="55"/>
      <c r="E97" s="55"/>
      <c r="F97" s="166">
        <f>F98</f>
        <v>0</v>
      </c>
      <c r="G97" s="286"/>
      <c r="J97" s="135"/>
      <c r="K97" s="135"/>
      <c r="L97" s="135"/>
      <c r="M97" s="135"/>
      <c r="N97" s="135"/>
      <c r="O97" s="135"/>
      <c r="P97" s="135"/>
      <c r="Q97" s="135"/>
      <c r="R97" s="135"/>
      <c r="S97" s="135"/>
    </row>
    <row r="98" spans="1:19" s="276" customFormat="1" ht="86.25" hidden="1" customHeight="1">
      <c r="A98" s="26" t="s">
        <v>2147</v>
      </c>
      <c r="B98" s="6" t="s">
        <v>2146</v>
      </c>
      <c r="C98" s="1">
        <v>200</v>
      </c>
      <c r="D98" s="55" t="s">
        <v>1733</v>
      </c>
      <c r="E98" s="55" t="s">
        <v>1619</v>
      </c>
      <c r="F98" s="166"/>
      <c r="G98" s="286"/>
      <c r="J98" s="135"/>
      <c r="K98" s="135"/>
      <c r="L98" s="135"/>
      <c r="M98" s="135"/>
      <c r="N98" s="135"/>
      <c r="O98" s="135"/>
      <c r="P98" s="135"/>
      <c r="Q98" s="135"/>
      <c r="R98" s="135"/>
      <c r="S98" s="135"/>
    </row>
    <row r="99" spans="1:19" s="276" customFormat="1" ht="88.5" hidden="1" customHeight="1">
      <c r="A99" s="475" t="s">
        <v>2145</v>
      </c>
      <c r="B99" s="6" t="s">
        <v>2144</v>
      </c>
      <c r="C99" s="1"/>
      <c r="D99" s="55"/>
      <c r="E99" s="55"/>
      <c r="F99" s="166">
        <f>F100</f>
        <v>0</v>
      </c>
      <c r="G99" s="286"/>
      <c r="J99" s="135"/>
      <c r="K99" s="135"/>
      <c r="L99" s="135"/>
      <c r="M99" s="135"/>
      <c r="N99" s="135"/>
      <c r="O99" s="135"/>
      <c r="P99" s="135"/>
      <c r="Q99" s="135"/>
      <c r="R99" s="135"/>
      <c r="S99" s="135"/>
    </row>
    <row r="100" spans="1:19" s="276" customFormat="1" ht="111" hidden="1" customHeight="1">
      <c r="A100" s="26" t="s">
        <v>2143</v>
      </c>
      <c r="B100" s="6" t="s">
        <v>2142</v>
      </c>
      <c r="C100" s="1">
        <v>200</v>
      </c>
      <c r="D100" s="55" t="s">
        <v>1733</v>
      </c>
      <c r="E100" s="55" t="s">
        <v>1619</v>
      </c>
      <c r="F100" s="166"/>
      <c r="G100" s="286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</row>
    <row r="101" spans="1:19" s="276" customFormat="1" ht="86.25" hidden="1" customHeight="1">
      <c r="A101" s="475" t="s">
        <v>2141</v>
      </c>
      <c r="B101" s="6" t="s">
        <v>2140</v>
      </c>
      <c r="C101" s="1"/>
      <c r="D101" s="55"/>
      <c r="E101" s="55"/>
      <c r="F101" s="166">
        <f>F103+F102</f>
        <v>0</v>
      </c>
      <c r="G101" s="286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</row>
    <row r="102" spans="1:19" s="276" customFormat="1" ht="101.25" hidden="1" customHeight="1">
      <c r="A102" s="26" t="s">
        <v>2139</v>
      </c>
      <c r="B102" s="6" t="s">
        <v>2138</v>
      </c>
      <c r="C102" s="1">
        <v>200</v>
      </c>
      <c r="D102" s="55" t="s">
        <v>1733</v>
      </c>
      <c r="E102" s="55" t="s">
        <v>1619</v>
      </c>
      <c r="F102" s="166"/>
      <c r="G102" s="286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</row>
    <row r="103" spans="1:19" s="276" customFormat="1" ht="98.25" hidden="1" customHeight="1">
      <c r="A103" s="26" t="s">
        <v>2137</v>
      </c>
      <c r="B103" s="6" t="s">
        <v>2136</v>
      </c>
      <c r="C103" s="390">
        <v>800</v>
      </c>
      <c r="D103" s="55" t="s">
        <v>1733</v>
      </c>
      <c r="E103" s="55" t="s">
        <v>1619</v>
      </c>
      <c r="F103" s="108"/>
      <c r="G103" s="286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</row>
    <row r="104" spans="1:19" s="276" customFormat="1" ht="71.25" hidden="1" customHeight="1">
      <c r="A104" s="476" t="s">
        <v>2135</v>
      </c>
      <c r="B104" s="451" t="s">
        <v>2134</v>
      </c>
      <c r="C104" s="452"/>
      <c r="D104" s="453"/>
      <c r="E104" s="453"/>
      <c r="F104" s="425">
        <f>F105</f>
        <v>0</v>
      </c>
      <c r="G104" s="286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</row>
    <row r="105" spans="1:19" s="276" customFormat="1" ht="85.5" hidden="1" customHeight="1">
      <c r="A105" s="54" t="s">
        <v>2133</v>
      </c>
      <c r="B105" s="6" t="s">
        <v>2132</v>
      </c>
      <c r="C105" s="55" t="s">
        <v>1837</v>
      </c>
      <c r="D105" s="55" t="s">
        <v>911</v>
      </c>
      <c r="E105" s="55" t="s">
        <v>912</v>
      </c>
      <c r="F105" s="108"/>
      <c r="G105" s="286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</row>
    <row r="106" spans="1:19" ht="60" hidden="1" customHeight="1">
      <c r="A106" s="476"/>
      <c r="B106" s="451"/>
      <c r="C106" s="452"/>
      <c r="D106" s="453"/>
      <c r="E106" s="453"/>
      <c r="F106" s="425">
        <f>F107</f>
        <v>0</v>
      </c>
      <c r="G106" s="286"/>
    </row>
    <row r="107" spans="1:19" ht="30" hidden="1" customHeight="1">
      <c r="A107" s="477"/>
      <c r="B107" s="478"/>
      <c r="C107" s="390"/>
      <c r="D107" s="55"/>
      <c r="E107" s="55"/>
      <c r="F107" s="108"/>
      <c r="G107" s="286"/>
    </row>
    <row r="108" spans="1:19" ht="166.8" customHeight="1">
      <c r="A108" s="474" t="s">
        <v>2449</v>
      </c>
      <c r="B108" s="390" t="s">
        <v>2307</v>
      </c>
      <c r="C108" s="395">
        <v>100</v>
      </c>
      <c r="D108" s="397" t="s">
        <v>912</v>
      </c>
      <c r="E108" s="397" t="s">
        <v>1621</v>
      </c>
      <c r="F108" s="479">
        <v>1001.1</v>
      </c>
      <c r="G108" s="289"/>
    </row>
    <row r="109" spans="1:19" ht="236.4" hidden="1" customHeight="1">
      <c r="A109" s="126" t="s">
        <v>2322</v>
      </c>
      <c r="B109" s="390" t="s">
        <v>2297</v>
      </c>
      <c r="C109" s="395">
        <v>200</v>
      </c>
      <c r="D109" s="397" t="s">
        <v>912</v>
      </c>
      <c r="E109" s="397" t="s">
        <v>2008</v>
      </c>
      <c r="F109" s="108">
        <v>20.5</v>
      </c>
      <c r="G109" s="289"/>
    </row>
    <row r="110" spans="1:19" ht="320.39999999999998" customHeight="1">
      <c r="A110" s="28" t="s">
        <v>2403</v>
      </c>
      <c r="B110" s="390" t="s">
        <v>2397</v>
      </c>
      <c r="C110" s="395">
        <v>800</v>
      </c>
      <c r="D110" s="397" t="s">
        <v>912</v>
      </c>
      <c r="E110" s="397" t="s">
        <v>1249</v>
      </c>
      <c r="F110" s="108">
        <v>179.4</v>
      </c>
      <c r="G110" s="289"/>
    </row>
    <row r="111" spans="1:19" ht="157.80000000000001" customHeight="1">
      <c r="A111" s="54" t="s">
        <v>2336</v>
      </c>
      <c r="B111" s="390" t="s">
        <v>2307</v>
      </c>
      <c r="C111" s="395">
        <v>100</v>
      </c>
      <c r="D111" s="397" t="s">
        <v>912</v>
      </c>
      <c r="E111" s="397" t="s">
        <v>2004</v>
      </c>
      <c r="F111" s="108">
        <v>4785.8</v>
      </c>
      <c r="G111" s="289"/>
    </row>
    <row r="112" spans="1:19" ht="148.19999999999999" customHeight="1">
      <c r="A112" s="54" t="s">
        <v>2336</v>
      </c>
      <c r="B112" s="390" t="s">
        <v>2307</v>
      </c>
      <c r="C112" s="395">
        <v>200</v>
      </c>
      <c r="D112" s="397" t="s">
        <v>912</v>
      </c>
      <c r="E112" s="397" t="s">
        <v>2004</v>
      </c>
      <c r="F112" s="108">
        <v>2902.4</v>
      </c>
      <c r="G112" s="289"/>
    </row>
    <row r="113" spans="1:7" ht="148.19999999999999" customHeight="1">
      <c r="A113" s="54" t="s">
        <v>2336</v>
      </c>
      <c r="B113" s="390" t="s">
        <v>2307</v>
      </c>
      <c r="C113" s="396">
        <v>800</v>
      </c>
      <c r="D113" s="397" t="s">
        <v>912</v>
      </c>
      <c r="E113" s="397" t="s">
        <v>2004</v>
      </c>
      <c r="F113" s="449" t="s">
        <v>2450</v>
      </c>
    </row>
    <row r="114" spans="1:7" ht="3.6" hidden="1" customHeight="1">
      <c r="A114" s="54" t="s">
        <v>2288</v>
      </c>
      <c r="B114" s="6" t="s">
        <v>2285</v>
      </c>
      <c r="C114" s="1">
        <v>100</v>
      </c>
      <c r="D114" s="55" t="s">
        <v>912</v>
      </c>
      <c r="E114" s="55" t="s">
        <v>1619</v>
      </c>
      <c r="F114" s="166"/>
      <c r="G114" s="289"/>
    </row>
    <row r="115" spans="1:7" ht="128.4" customHeight="1">
      <c r="A115" s="54" t="s">
        <v>2300</v>
      </c>
      <c r="B115" s="295" t="s">
        <v>2308</v>
      </c>
      <c r="C115" s="390">
        <v>200</v>
      </c>
      <c r="D115" s="55" t="s">
        <v>1622</v>
      </c>
      <c r="E115" s="55" t="s">
        <v>2065</v>
      </c>
      <c r="F115" s="108">
        <v>9</v>
      </c>
      <c r="G115" s="289"/>
    </row>
    <row r="116" spans="1:7" ht="157.19999999999999" customHeight="1">
      <c r="A116" s="54" t="s">
        <v>2329</v>
      </c>
      <c r="B116" s="6" t="s">
        <v>2304</v>
      </c>
      <c r="C116" s="390" t="str">
        <f>"200"</f>
        <v>200</v>
      </c>
      <c r="D116" s="55" t="s">
        <v>1733</v>
      </c>
      <c r="E116" s="55" t="s">
        <v>1622</v>
      </c>
      <c r="F116" s="108">
        <v>2250</v>
      </c>
      <c r="G116" s="289"/>
    </row>
    <row r="117" spans="1:7" ht="118.5" hidden="1" customHeight="1">
      <c r="A117" s="398" t="s">
        <v>2131</v>
      </c>
      <c r="B117" s="6" t="s">
        <v>1993</v>
      </c>
      <c r="C117" s="390" t="str">
        <f>"300"</f>
        <v>300</v>
      </c>
      <c r="D117" s="55" t="s">
        <v>912</v>
      </c>
      <c r="E117" s="55" t="s">
        <v>2004</v>
      </c>
      <c r="F117" s="399"/>
      <c r="G117" s="286"/>
    </row>
    <row r="118" spans="1:7" ht="114.75" hidden="1" customHeight="1">
      <c r="A118" s="54" t="s">
        <v>2312</v>
      </c>
      <c r="B118" s="390" t="s">
        <v>2310</v>
      </c>
      <c r="C118" s="390">
        <v>312</v>
      </c>
      <c r="D118" s="55" t="s">
        <v>2021</v>
      </c>
      <c r="E118" s="55" t="s">
        <v>912</v>
      </c>
      <c r="F118" s="400"/>
      <c r="G118" s="289"/>
    </row>
    <row r="119" spans="1:7" ht="149.25" hidden="1" customHeight="1">
      <c r="A119" s="54" t="s">
        <v>2130</v>
      </c>
      <c r="B119" s="6" t="s">
        <v>2127</v>
      </c>
      <c r="C119" s="1" t="str">
        <f>"100"</f>
        <v>100</v>
      </c>
      <c r="D119" s="55" t="s">
        <v>912</v>
      </c>
      <c r="E119" s="55" t="s">
        <v>2004</v>
      </c>
      <c r="F119" s="108"/>
      <c r="G119" s="286"/>
    </row>
    <row r="120" spans="1:7" ht="117.75" hidden="1" customHeight="1">
      <c r="A120" s="54" t="s">
        <v>2129</v>
      </c>
      <c r="B120" s="6" t="s">
        <v>2127</v>
      </c>
      <c r="C120" s="1" t="str">
        <f>"200"</f>
        <v>200</v>
      </c>
      <c r="D120" s="55" t="s">
        <v>912</v>
      </c>
      <c r="E120" s="55" t="s">
        <v>2004</v>
      </c>
      <c r="F120" s="108"/>
      <c r="G120" s="286"/>
    </row>
    <row r="121" spans="1:7" ht="97.5" hidden="1" customHeight="1">
      <c r="A121" s="54" t="s">
        <v>2128</v>
      </c>
      <c r="B121" s="6" t="s">
        <v>2127</v>
      </c>
      <c r="C121" s="390" t="str">
        <f>"800"</f>
        <v>800</v>
      </c>
      <c r="D121" s="55" t="s">
        <v>912</v>
      </c>
      <c r="E121" s="55" t="s">
        <v>2004</v>
      </c>
      <c r="F121" s="108"/>
      <c r="G121" s="286"/>
    </row>
    <row r="122" spans="1:7" ht="45" hidden="1" customHeight="1">
      <c r="A122" s="54" t="s">
        <v>2126</v>
      </c>
      <c r="B122" s="6" t="s">
        <v>1994</v>
      </c>
      <c r="C122" s="1">
        <v>280</v>
      </c>
      <c r="D122" s="55" t="s">
        <v>1622</v>
      </c>
      <c r="E122" s="55" t="s">
        <v>2021</v>
      </c>
      <c r="F122" s="108"/>
      <c r="G122" s="286"/>
    </row>
    <row r="123" spans="1:7" ht="156.6" customHeight="1">
      <c r="A123" s="54" t="s">
        <v>2329</v>
      </c>
      <c r="B123" s="6" t="s">
        <v>2305</v>
      </c>
      <c r="C123" s="1">
        <v>200</v>
      </c>
      <c r="D123" s="55" t="s">
        <v>1733</v>
      </c>
      <c r="E123" s="55" t="s">
        <v>1622</v>
      </c>
      <c r="F123" s="108">
        <v>325.2</v>
      </c>
      <c r="G123" s="286"/>
    </row>
    <row r="124" spans="1:7" ht="156" customHeight="1">
      <c r="A124" s="447" t="s">
        <v>2337</v>
      </c>
      <c r="B124" s="390" t="s">
        <v>2315</v>
      </c>
      <c r="C124" s="1" t="str">
        <f>"200"</f>
        <v>200</v>
      </c>
      <c r="D124" s="55" t="s">
        <v>1733</v>
      </c>
      <c r="E124" s="55" t="s">
        <v>1622</v>
      </c>
      <c r="F124" s="108">
        <v>3782.9</v>
      </c>
      <c r="G124" s="289"/>
    </row>
    <row r="125" spans="1:7" ht="105" hidden="1" customHeight="1">
      <c r="A125" s="54" t="s">
        <v>2284</v>
      </c>
      <c r="B125" s="6" t="s">
        <v>1995</v>
      </c>
      <c r="C125" s="390">
        <v>300</v>
      </c>
      <c r="D125" s="55" t="s">
        <v>2021</v>
      </c>
      <c r="E125" s="55" t="s">
        <v>1622</v>
      </c>
      <c r="F125" s="108">
        <v>127</v>
      </c>
      <c r="G125" s="289"/>
    </row>
    <row r="126" spans="1:7" ht="167.25" hidden="1" customHeight="1">
      <c r="A126" s="401" t="s">
        <v>2125</v>
      </c>
      <c r="B126" s="401" t="s">
        <v>2123</v>
      </c>
      <c r="C126" s="402">
        <v>100</v>
      </c>
      <c r="D126" s="403" t="s">
        <v>1621</v>
      </c>
      <c r="E126" s="403" t="s">
        <v>1733</v>
      </c>
      <c r="F126" s="108"/>
      <c r="G126" s="286"/>
    </row>
    <row r="127" spans="1:7" ht="137.25" hidden="1" customHeight="1">
      <c r="A127" s="401" t="s">
        <v>2124</v>
      </c>
      <c r="B127" s="401" t="s">
        <v>2123</v>
      </c>
      <c r="C127" s="404">
        <v>200</v>
      </c>
      <c r="D127" s="55" t="s">
        <v>1621</v>
      </c>
      <c r="E127" s="55" t="s">
        <v>1733</v>
      </c>
      <c r="F127" s="108"/>
      <c r="G127" s="286"/>
    </row>
    <row r="128" spans="1:7" ht="133.5" hidden="1" customHeight="1">
      <c r="A128" s="405" t="s">
        <v>2122</v>
      </c>
      <c r="B128" s="406" t="s">
        <v>2120</v>
      </c>
      <c r="C128" s="402">
        <v>100</v>
      </c>
      <c r="D128" s="403" t="s">
        <v>912</v>
      </c>
      <c r="E128" s="403" t="s">
        <v>2004</v>
      </c>
      <c r="F128" s="448"/>
      <c r="G128" s="286"/>
    </row>
    <row r="129" spans="1:19" ht="89.25" hidden="1" customHeight="1">
      <c r="A129" s="405" t="s">
        <v>2121</v>
      </c>
      <c r="B129" s="406" t="s">
        <v>2120</v>
      </c>
      <c r="C129" s="402">
        <v>200</v>
      </c>
      <c r="D129" s="403" t="s">
        <v>912</v>
      </c>
      <c r="E129" s="403" t="s">
        <v>2004</v>
      </c>
      <c r="F129" s="448"/>
      <c r="G129" s="286"/>
    </row>
    <row r="130" spans="1:19" ht="149.25" hidden="1" customHeight="1">
      <c r="A130" s="407" t="s">
        <v>2119</v>
      </c>
      <c r="B130" s="406" t="s">
        <v>2117</v>
      </c>
      <c r="C130" s="402">
        <v>100</v>
      </c>
      <c r="D130" s="403" t="s">
        <v>1249</v>
      </c>
      <c r="E130" s="403" t="s">
        <v>1620</v>
      </c>
      <c r="F130" s="448"/>
      <c r="G130" s="286"/>
    </row>
    <row r="131" spans="1:19" ht="109.5" hidden="1" customHeight="1">
      <c r="A131" s="407" t="s">
        <v>2118</v>
      </c>
      <c r="B131" s="406" t="s">
        <v>2117</v>
      </c>
      <c r="C131" s="402">
        <v>200</v>
      </c>
      <c r="D131" s="403" t="s">
        <v>1249</v>
      </c>
      <c r="E131" s="403" t="s">
        <v>1620</v>
      </c>
      <c r="F131" s="448">
        <f>[1]расходы!F389</f>
        <v>0</v>
      </c>
      <c r="G131" s="286"/>
    </row>
    <row r="132" spans="1:19" s="279" customFormat="1" ht="68.25" hidden="1" customHeight="1">
      <c r="A132" s="408" t="s">
        <v>2116</v>
      </c>
      <c r="B132" s="409" t="s">
        <v>2115</v>
      </c>
      <c r="C132" s="410"/>
      <c r="D132" s="411"/>
      <c r="E132" s="411"/>
      <c r="F132" s="412">
        <f>F133+F134+F135</f>
        <v>0</v>
      </c>
      <c r="G132" s="285"/>
      <c r="H132" s="284"/>
      <c r="S132" s="135"/>
    </row>
    <row r="133" spans="1:19" ht="168.75" hidden="1" customHeight="1">
      <c r="A133" s="54" t="s">
        <v>2114</v>
      </c>
      <c r="B133" s="6" t="s">
        <v>2111</v>
      </c>
      <c r="C133" s="1" t="str">
        <f>"100"</f>
        <v>100</v>
      </c>
      <c r="D133" s="55" t="s">
        <v>912</v>
      </c>
      <c r="E133" s="55" t="s">
        <v>2004</v>
      </c>
      <c r="F133" s="108"/>
      <c r="G133" s="281"/>
      <c r="S133" s="279"/>
    </row>
    <row r="134" spans="1:19" ht="116.25" hidden="1" customHeight="1">
      <c r="A134" s="54" t="s">
        <v>2113</v>
      </c>
      <c r="B134" s="6" t="s">
        <v>2111</v>
      </c>
      <c r="C134" s="1" t="str">
        <f>"200"</f>
        <v>200</v>
      </c>
      <c r="D134" s="55" t="s">
        <v>912</v>
      </c>
      <c r="E134" s="55" t="s">
        <v>2004</v>
      </c>
      <c r="F134" s="108"/>
      <c r="G134" s="281"/>
    </row>
    <row r="135" spans="1:19" ht="117" hidden="1" customHeight="1">
      <c r="A135" s="54" t="s">
        <v>2112</v>
      </c>
      <c r="B135" s="6" t="s">
        <v>2111</v>
      </c>
      <c r="C135" s="390" t="str">
        <f>"800"</f>
        <v>800</v>
      </c>
      <c r="D135" s="55" t="s">
        <v>912</v>
      </c>
      <c r="E135" s="55" t="s">
        <v>2004</v>
      </c>
      <c r="F135" s="108"/>
      <c r="G135" s="281"/>
    </row>
    <row r="136" spans="1:19" s="279" customFormat="1" ht="42" hidden="1" customHeight="1">
      <c r="A136" s="408" t="s">
        <v>2110</v>
      </c>
      <c r="B136" s="409" t="s">
        <v>2109</v>
      </c>
      <c r="C136" s="410"/>
      <c r="D136" s="411"/>
      <c r="E136" s="411"/>
      <c r="F136" s="412">
        <f>F137+F138+F142+F143+F144+F145+F146+F147+F148+F139+F140+F141</f>
        <v>0</v>
      </c>
      <c r="G136" s="285"/>
      <c r="H136" s="284"/>
      <c r="S136" s="135"/>
    </row>
    <row r="137" spans="1:19" ht="130.5" hidden="1" customHeight="1">
      <c r="A137" s="54" t="s">
        <v>2108</v>
      </c>
      <c r="B137" s="6" t="s">
        <v>2106</v>
      </c>
      <c r="C137" s="1" t="str">
        <f>"100"</f>
        <v>100</v>
      </c>
      <c r="D137" s="55" t="s">
        <v>1249</v>
      </c>
      <c r="E137" s="55" t="s">
        <v>1620</v>
      </c>
      <c r="F137" s="108"/>
      <c r="G137" s="281"/>
      <c r="S137" s="279"/>
    </row>
    <row r="138" spans="1:19" ht="101.25" hidden="1" customHeight="1">
      <c r="A138" s="54" t="s">
        <v>2107</v>
      </c>
      <c r="B138" s="6" t="s">
        <v>2106</v>
      </c>
      <c r="C138" s="1" t="str">
        <f>"200"</f>
        <v>200</v>
      </c>
      <c r="D138" s="55" t="s">
        <v>1249</v>
      </c>
      <c r="E138" s="55" t="s">
        <v>1620</v>
      </c>
      <c r="F138" s="108"/>
      <c r="G138" s="281"/>
    </row>
    <row r="139" spans="1:19" ht="129.75" hidden="1" customHeight="1">
      <c r="A139" s="413" t="s">
        <v>2105</v>
      </c>
      <c r="B139" s="6" t="s">
        <v>2104</v>
      </c>
      <c r="C139" s="390">
        <v>600</v>
      </c>
      <c r="D139" s="55" t="s">
        <v>1249</v>
      </c>
      <c r="E139" s="55" t="s">
        <v>912</v>
      </c>
      <c r="F139" s="108"/>
      <c r="G139" s="281"/>
    </row>
    <row r="140" spans="1:19" ht="138" hidden="1" customHeight="1">
      <c r="A140" s="414" t="s">
        <v>2103</v>
      </c>
      <c r="B140" s="415" t="s">
        <v>2102</v>
      </c>
      <c r="C140" s="390">
        <v>600</v>
      </c>
      <c r="D140" s="55" t="s">
        <v>1249</v>
      </c>
      <c r="E140" s="55" t="s">
        <v>1619</v>
      </c>
      <c r="F140" s="108"/>
      <c r="G140" s="281"/>
    </row>
    <row r="141" spans="1:19" ht="107.25" hidden="1" customHeight="1">
      <c r="A141" s="416" t="s">
        <v>2101</v>
      </c>
      <c r="B141" s="415" t="s">
        <v>2100</v>
      </c>
      <c r="C141" s="390">
        <v>600</v>
      </c>
      <c r="D141" s="55" t="s">
        <v>2021</v>
      </c>
      <c r="E141" s="55" t="s">
        <v>1621</v>
      </c>
      <c r="F141" s="108"/>
      <c r="G141" s="281"/>
    </row>
    <row r="142" spans="1:19" ht="87" hidden="1" customHeight="1">
      <c r="A142" s="54" t="s">
        <v>2099</v>
      </c>
      <c r="B142" s="6" t="s">
        <v>2098</v>
      </c>
      <c r="C142" s="390">
        <v>600</v>
      </c>
      <c r="D142" s="55" t="s">
        <v>1249</v>
      </c>
      <c r="E142" s="55" t="s">
        <v>912</v>
      </c>
      <c r="F142" s="108"/>
      <c r="G142" s="281"/>
    </row>
    <row r="143" spans="1:19" ht="87.75" hidden="1" customHeight="1">
      <c r="A143" s="54" t="s">
        <v>2097</v>
      </c>
      <c r="B143" s="6" t="s">
        <v>2096</v>
      </c>
      <c r="C143" s="390">
        <v>600</v>
      </c>
      <c r="D143" s="55" t="s">
        <v>1249</v>
      </c>
      <c r="E143" s="55" t="s">
        <v>1619</v>
      </c>
      <c r="F143" s="108"/>
      <c r="G143" s="281"/>
    </row>
    <row r="144" spans="1:19" ht="91.5" hidden="1" customHeight="1">
      <c r="A144" s="54" t="s">
        <v>2095</v>
      </c>
      <c r="B144" s="6" t="s">
        <v>2094</v>
      </c>
      <c r="C144" s="390">
        <v>600</v>
      </c>
      <c r="D144" s="55" t="s">
        <v>1249</v>
      </c>
      <c r="E144" s="55" t="s">
        <v>1619</v>
      </c>
      <c r="F144" s="108"/>
      <c r="G144" s="281"/>
    </row>
    <row r="145" spans="1:17" ht="129" hidden="1" customHeight="1">
      <c r="A145" s="54" t="s">
        <v>2093</v>
      </c>
      <c r="B145" s="6" t="s">
        <v>2089</v>
      </c>
      <c r="C145" s="390" t="str">
        <f>"100"</f>
        <v>100</v>
      </c>
      <c r="D145" s="55" t="s">
        <v>1249</v>
      </c>
      <c r="E145" s="55" t="s">
        <v>1620</v>
      </c>
      <c r="F145" s="108"/>
      <c r="G145" s="281"/>
    </row>
    <row r="146" spans="1:17" ht="86.25" hidden="1" customHeight="1">
      <c r="A146" s="54" t="s">
        <v>2092</v>
      </c>
      <c r="B146" s="6" t="s">
        <v>2089</v>
      </c>
      <c r="C146" s="390" t="str">
        <f>"200"</f>
        <v>200</v>
      </c>
      <c r="D146" s="55" t="s">
        <v>1249</v>
      </c>
      <c r="E146" s="55" t="s">
        <v>1620</v>
      </c>
      <c r="F146" s="108"/>
      <c r="G146" s="281"/>
    </row>
    <row r="147" spans="1:17" ht="78" hidden="1" customHeight="1">
      <c r="A147" s="54" t="s">
        <v>2091</v>
      </c>
      <c r="B147" s="6" t="s">
        <v>2089</v>
      </c>
      <c r="C147" s="390" t="str">
        <f>"300"</f>
        <v>300</v>
      </c>
      <c r="D147" s="55" t="s">
        <v>1249</v>
      </c>
      <c r="E147" s="55" t="s">
        <v>1620</v>
      </c>
      <c r="F147" s="108"/>
      <c r="G147" s="281"/>
    </row>
    <row r="148" spans="1:17" ht="86.25" hidden="1" customHeight="1">
      <c r="A148" s="54" t="s">
        <v>2090</v>
      </c>
      <c r="B148" s="6" t="s">
        <v>2089</v>
      </c>
      <c r="C148" s="390" t="str">
        <f>"800"</f>
        <v>800</v>
      </c>
      <c r="D148" s="55" t="s">
        <v>1249</v>
      </c>
      <c r="E148" s="55" t="s">
        <v>1620</v>
      </c>
      <c r="F148" s="108"/>
      <c r="G148" s="281"/>
    </row>
    <row r="149" spans="1:17" ht="172.2" customHeight="1">
      <c r="A149" s="447" t="s">
        <v>2338</v>
      </c>
      <c r="B149" s="390" t="s">
        <v>2315</v>
      </c>
      <c r="C149" s="390">
        <v>200</v>
      </c>
      <c r="D149" s="55" t="s">
        <v>1733</v>
      </c>
      <c r="E149" s="55" t="s">
        <v>1622</v>
      </c>
      <c r="F149" s="108">
        <v>38.200000000000003</v>
      </c>
      <c r="G149" s="288"/>
      <c r="Q149" s="357"/>
    </row>
    <row r="150" spans="1:17" ht="100.5" hidden="1" customHeight="1">
      <c r="A150" s="54" t="s">
        <v>2311</v>
      </c>
      <c r="B150" s="390" t="s">
        <v>2309</v>
      </c>
      <c r="C150" s="390" t="str">
        <f>"200"</f>
        <v>200</v>
      </c>
      <c r="D150" s="55" t="s">
        <v>911</v>
      </c>
      <c r="E150" s="55" t="s">
        <v>912</v>
      </c>
      <c r="F150" s="108"/>
      <c r="G150" s="288"/>
    </row>
    <row r="151" spans="1:17" ht="87" hidden="1" customHeight="1">
      <c r="A151" s="54" t="s">
        <v>2088</v>
      </c>
      <c r="B151" s="6" t="s">
        <v>2087</v>
      </c>
      <c r="C151" s="390" t="str">
        <f>"800"</f>
        <v>800</v>
      </c>
      <c r="D151" s="55" t="s">
        <v>911</v>
      </c>
      <c r="E151" s="55" t="s">
        <v>1621</v>
      </c>
      <c r="F151" s="417"/>
      <c r="G151" s="281"/>
    </row>
    <row r="152" spans="1:17" ht="132.75" hidden="1" customHeight="1">
      <c r="A152" s="54" t="s">
        <v>2086</v>
      </c>
      <c r="B152" s="6" t="s">
        <v>2082</v>
      </c>
      <c r="C152" s="390">
        <v>100</v>
      </c>
      <c r="D152" s="55" t="s">
        <v>911</v>
      </c>
      <c r="E152" s="55" t="s">
        <v>1621</v>
      </c>
      <c r="F152" s="417"/>
      <c r="G152" s="281"/>
    </row>
    <row r="153" spans="1:17" ht="86.25" hidden="1" customHeight="1">
      <c r="A153" s="54" t="s">
        <v>2085</v>
      </c>
      <c r="B153" s="6" t="s">
        <v>2082</v>
      </c>
      <c r="C153" s="390" t="str">
        <f>"200"</f>
        <v>200</v>
      </c>
      <c r="D153" s="55" t="s">
        <v>911</v>
      </c>
      <c r="E153" s="55" t="s">
        <v>1621</v>
      </c>
      <c r="F153" s="417"/>
      <c r="G153" s="281"/>
    </row>
    <row r="154" spans="1:17" ht="89.25" hidden="1" customHeight="1">
      <c r="A154" s="54" t="s">
        <v>2084</v>
      </c>
      <c r="B154" s="6" t="s">
        <v>2082</v>
      </c>
      <c r="C154" s="390" t="str">
        <f>"300"</f>
        <v>300</v>
      </c>
      <c r="D154" s="55" t="s">
        <v>911</v>
      </c>
      <c r="E154" s="55" t="s">
        <v>1621</v>
      </c>
      <c r="F154" s="417"/>
      <c r="G154" s="281"/>
    </row>
    <row r="155" spans="1:17" ht="85.5" hidden="1" customHeight="1">
      <c r="A155" s="54" t="s">
        <v>2083</v>
      </c>
      <c r="B155" s="6" t="s">
        <v>2082</v>
      </c>
      <c r="C155" s="390" t="str">
        <f>"800"</f>
        <v>800</v>
      </c>
      <c r="D155" s="55" t="s">
        <v>911</v>
      </c>
      <c r="E155" s="55" t="s">
        <v>1621</v>
      </c>
      <c r="F155" s="417"/>
      <c r="G155" s="281"/>
    </row>
    <row r="156" spans="1:17" s="282" customFormat="1" ht="88.5" hidden="1" customHeight="1">
      <c r="A156" s="418" t="s">
        <v>2081</v>
      </c>
      <c r="B156" s="419" t="s">
        <v>2080</v>
      </c>
      <c r="C156" s="420">
        <v>600</v>
      </c>
      <c r="D156" s="421" t="s">
        <v>1249</v>
      </c>
      <c r="E156" s="421" t="s">
        <v>1619</v>
      </c>
      <c r="F156" s="422"/>
      <c r="H156" s="283"/>
    </row>
    <row r="157" spans="1:17" s="282" customFormat="1" ht="120" hidden="1" customHeight="1">
      <c r="A157" s="418" t="s">
        <v>2079</v>
      </c>
      <c r="B157" s="419" t="s">
        <v>2075</v>
      </c>
      <c r="C157" s="423">
        <v>100</v>
      </c>
      <c r="D157" s="421" t="s">
        <v>911</v>
      </c>
      <c r="E157" s="421" t="s">
        <v>912</v>
      </c>
      <c r="F157" s="422"/>
      <c r="H157" s="283"/>
    </row>
    <row r="158" spans="1:17" s="282" customFormat="1" ht="83.25" hidden="1" customHeight="1">
      <c r="A158" s="418" t="s">
        <v>2078</v>
      </c>
      <c r="B158" s="419" t="s">
        <v>2075</v>
      </c>
      <c r="C158" s="423" t="str">
        <f>"200"</f>
        <v>200</v>
      </c>
      <c r="D158" s="421" t="s">
        <v>911</v>
      </c>
      <c r="E158" s="421" t="s">
        <v>912</v>
      </c>
      <c r="F158" s="422"/>
      <c r="H158" s="283"/>
    </row>
    <row r="159" spans="1:17" s="282" customFormat="1" ht="83.25" hidden="1" customHeight="1">
      <c r="A159" s="418" t="s">
        <v>2077</v>
      </c>
      <c r="B159" s="419" t="s">
        <v>2075</v>
      </c>
      <c r="C159" s="423" t="str">
        <f>"300"</f>
        <v>300</v>
      </c>
      <c r="D159" s="421" t="s">
        <v>911</v>
      </c>
      <c r="E159" s="421" t="s">
        <v>912</v>
      </c>
      <c r="F159" s="422"/>
      <c r="H159" s="283"/>
    </row>
    <row r="160" spans="1:17" s="282" customFormat="1" ht="75" hidden="1" customHeight="1">
      <c r="A160" s="418" t="s">
        <v>2076</v>
      </c>
      <c r="B160" s="419" t="s">
        <v>2075</v>
      </c>
      <c r="C160" s="423" t="str">
        <f>"800"</f>
        <v>800</v>
      </c>
      <c r="D160" s="421" t="s">
        <v>911</v>
      </c>
      <c r="E160" s="421" t="s">
        <v>912</v>
      </c>
      <c r="F160" s="422"/>
      <c r="H160" s="283"/>
    </row>
    <row r="161" spans="1:8" ht="52.5" hidden="1" customHeight="1">
      <c r="A161" s="424" t="s">
        <v>2074</v>
      </c>
      <c r="B161" s="409" t="s">
        <v>2073</v>
      </c>
      <c r="C161" s="410"/>
      <c r="D161" s="411"/>
      <c r="E161" s="411"/>
      <c r="F161" s="425">
        <f>F162+F163+F164+F165+F166+F167+F168+F169+F174</f>
        <v>426.6</v>
      </c>
      <c r="G161" s="281"/>
    </row>
    <row r="162" spans="1:8" ht="147.75" hidden="1" customHeight="1">
      <c r="A162" s="54" t="s">
        <v>2072</v>
      </c>
      <c r="B162" s="6" t="s">
        <v>2068</v>
      </c>
      <c r="C162" s="390">
        <v>100</v>
      </c>
      <c r="D162" s="55" t="s">
        <v>912</v>
      </c>
      <c r="E162" s="55" t="s">
        <v>2008</v>
      </c>
      <c r="F162" s="108"/>
      <c r="G162" s="281"/>
    </row>
    <row r="163" spans="1:8" ht="105" hidden="1" customHeight="1">
      <c r="A163" s="54" t="s">
        <v>2071</v>
      </c>
      <c r="B163" s="6" t="s">
        <v>2068</v>
      </c>
      <c r="C163" s="390" t="str">
        <f>"200"</f>
        <v>200</v>
      </c>
      <c r="D163" s="55" t="s">
        <v>912</v>
      </c>
      <c r="E163" s="55" t="s">
        <v>2008</v>
      </c>
      <c r="F163" s="108"/>
      <c r="G163" s="281"/>
    </row>
    <row r="164" spans="1:8" ht="110.25" hidden="1" customHeight="1">
      <c r="A164" s="54" t="s">
        <v>2070</v>
      </c>
      <c r="B164" s="6" t="s">
        <v>2068</v>
      </c>
      <c r="C164" s="390" t="str">
        <f>"300"</f>
        <v>300</v>
      </c>
      <c r="D164" s="55" t="s">
        <v>912</v>
      </c>
      <c r="E164" s="55" t="s">
        <v>2008</v>
      </c>
      <c r="F164" s="108"/>
      <c r="G164" s="281"/>
      <c r="H164" s="135"/>
    </row>
    <row r="165" spans="1:8" ht="100.5" hidden="1" customHeight="1">
      <c r="A165" s="54" t="s">
        <v>2069</v>
      </c>
      <c r="B165" s="6" t="s">
        <v>2068</v>
      </c>
      <c r="C165" s="390" t="str">
        <f>"800"</f>
        <v>800</v>
      </c>
      <c r="D165" s="55" t="s">
        <v>912</v>
      </c>
      <c r="E165" s="55" t="s">
        <v>2008</v>
      </c>
      <c r="F165" s="108"/>
      <c r="G165" s="281"/>
      <c r="H165" s="135"/>
    </row>
    <row r="166" spans="1:8" ht="119.25" hidden="1" customHeight="1">
      <c r="A166" s="54" t="s">
        <v>2289</v>
      </c>
      <c r="B166" s="390" t="s">
        <v>2286</v>
      </c>
      <c r="C166" s="390">
        <v>121</v>
      </c>
      <c r="D166" s="55" t="s">
        <v>911</v>
      </c>
      <c r="E166" s="55" t="s">
        <v>912</v>
      </c>
      <c r="F166" s="108"/>
      <c r="G166" s="288"/>
      <c r="H166" s="135"/>
    </row>
    <row r="167" spans="1:8" ht="104.25" hidden="1" customHeight="1">
      <c r="A167" s="126" t="s">
        <v>2283</v>
      </c>
      <c r="B167" s="390" t="s">
        <v>1995</v>
      </c>
      <c r="C167" s="390">
        <v>300</v>
      </c>
      <c r="D167" s="55" t="s">
        <v>2021</v>
      </c>
      <c r="E167" s="55" t="s">
        <v>912</v>
      </c>
      <c r="F167" s="108">
        <v>168</v>
      </c>
      <c r="G167" s="288"/>
      <c r="H167" s="135"/>
    </row>
    <row r="168" spans="1:8" ht="114.75" hidden="1" customHeight="1">
      <c r="A168" s="54" t="s">
        <v>2067</v>
      </c>
      <c r="B168" s="6" t="s">
        <v>2066</v>
      </c>
      <c r="C168" s="390">
        <v>500</v>
      </c>
      <c r="D168" s="55" t="s">
        <v>2065</v>
      </c>
      <c r="E168" s="55" t="s">
        <v>1619</v>
      </c>
      <c r="F168" s="108"/>
      <c r="G168" s="281"/>
      <c r="H168" s="135"/>
    </row>
    <row r="169" spans="1:8" ht="15.75" hidden="1" customHeight="1">
      <c r="A169" s="26" t="s">
        <v>2064</v>
      </c>
      <c r="B169" s="6" t="s">
        <v>2063</v>
      </c>
      <c r="C169" s="390">
        <v>500</v>
      </c>
      <c r="D169" s="55" t="s">
        <v>911</v>
      </c>
      <c r="E169" s="55" t="s">
        <v>912</v>
      </c>
      <c r="F169" s="108"/>
      <c r="G169" s="281"/>
      <c r="H169" s="135"/>
    </row>
    <row r="170" spans="1:8" ht="139.19999999999999" customHeight="1">
      <c r="A170" s="54" t="s">
        <v>2329</v>
      </c>
      <c r="B170" s="6" t="s">
        <v>2396</v>
      </c>
      <c r="C170" s="390">
        <v>100</v>
      </c>
      <c r="D170" s="55" t="s">
        <v>1733</v>
      </c>
      <c r="E170" s="55" t="s">
        <v>1622</v>
      </c>
      <c r="F170" s="108">
        <v>4654.3999999999996</v>
      </c>
      <c r="G170" s="281"/>
      <c r="H170" s="135"/>
    </row>
    <row r="171" spans="1:8" ht="178.2" customHeight="1">
      <c r="A171" s="54" t="s">
        <v>2329</v>
      </c>
      <c r="B171" s="6" t="s">
        <v>2396</v>
      </c>
      <c r="C171" s="390">
        <v>200</v>
      </c>
      <c r="D171" s="55" t="s">
        <v>1733</v>
      </c>
      <c r="E171" s="55" t="s">
        <v>1622</v>
      </c>
      <c r="F171" s="108">
        <v>601.4</v>
      </c>
      <c r="G171" s="281"/>
      <c r="H171" s="135"/>
    </row>
    <row r="172" spans="1:8" ht="158.4" customHeight="1">
      <c r="A172" s="54" t="s">
        <v>2329</v>
      </c>
      <c r="B172" s="6" t="s">
        <v>2396</v>
      </c>
      <c r="C172" s="390">
        <v>800</v>
      </c>
      <c r="D172" s="55" t="s">
        <v>1733</v>
      </c>
      <c r="E172" s="55" t="s">
        <v>1622</v>
      </c>
      <c r="F172" s="108">
        <v>11.7</v>
      </c>
      <c r="G172" s="281"/>
      <c r="H172" s="135"/>
    </row>
    <row r="173" spans="1:8" ht="344.4" customHeight="1">
      <c r="A173" s="54" t="s">
        <v>2334</v>
      </c>
      <c r="B173" s="298" t="s">
        <v>2314</v>
      </c>
      <c r="C173" s="390">
        <v>540</v>
      </c>
      <c r="D173" s="55" t="s">
        <v>911</v>
      </c>
      <c r="E173" s="55" t="s">
        <v>912</v>
      </c>
      <c r="F173" s="108">
        <v>3654.3</v>
      </c>
      <c r="G173" s="281"/>
      <c r="H173" s="135"/>
    </row>
    <row r="174" spans="1:8" ht="211.8" customHeight="1">
      <c r="A174" s="54" t="s">
        <v>2330</v>
      </c>
      <c r="B174" s="390" t="s">
        <v>2310</v>
      </c>
      <c r="C174" s="390">
        <v>300</v>
      </c>
      <c r="D174" s="55" t="s">
        <v>2021</v>
      </c>
      <c r="E174" s="55" t="s">
        <v>912</v>
      </c>
      <c r="F174" s="108">
        <v>258.60000000000002</v>
      </c>
      <c r="G174" s="288"/>
      <c r="H174" s="135"/>
    </row>
    <row r="175" spans="1:8" ht="60" hidden="1" customHeight="1">
      <c r="A175" s="426" t="s">
        <v>2062</v>
      </c>
      <c r="B175" s="409" t="s">
        <v>2061</v>
      </c>
      <c r="C175" s="427"/>
      <c r="D175" s="428"/>
      <c r="E175" s="428"/>
      <c r="F175" s="425">
        <f>F176</f>
        <v>0</v>
      </c>
      <c r="G175" s="281"/>
      <c r="H175" s="135"/>
    </row>
    <row r="176" spans="1:8" ht="86.25" hidden="1" customHeight="1">
      <c r="A176" s="26" t="s">
        <v>2060</v>
      </c>
      <c r="B176" s="6" t="s">
        <v>2059</v>
      </c>
      <c r="C176" s="390">
        <v>200</v>
      </c>
      <c r="D176" s="55" t="s">
        <v>912</v>
      </c>
      <c r="E176" s="55" t="s">
        <v>2004</v>
      </c>
      <c r="F176" s="108"/>
      <c r="G176" s="281"/>
      <c r="H176" s="135"/>
    </row>
    <row r="177" spans="1:8" ht="55.5" hidden="1" customHeight="1">
      <c r="A177" s="429" t="s">
        <v>2058</v>
      </c>
      <c r="B177" s="409" t="s">
        <v>2057</v>
      </c>
      <c r="C177" s="427"/>
      <c r="D177" s="428"/>
      <c r="E177" s="428"/>
      <c r="F177" s="425">
        <f>F178+F179</f>
        <v>0</v>
      </c>
      <c r="G177" s="281"/>
      <c r="H177" s="135"/>
    </row>
    <row r="178" spans="1:8" ht="104.25" hidden="1" customHeight="1">
      <c r="A178" s="54" t="s">
        <v>2056</v>
      </c>
      <c r="B178" s="6" t="s">
        <v>2055</v>
      </c>
      <c r="C178" s="390">
        <v>200</v>
      </c>
      <c r="D178" s="55" t="s">
        <v>1621</v>
      </c>
      <c r="E178" s="55" t="s">
        <v>1620</v>
      </c>
      <c r="F178" s="108"/>
      <c r="G178" s="281"/>
      <c r="H178" s="135"/>
    </row>
    <row r="179" spans="1:8" ht="131.25" hidden="1" customHeight="1">
      <c r="A179" s="54" t="s">
        <v>2054</v>
      </c>
      <c r="B179" s="389" t="s">
        <v>2053</v>
      </c>
      <c r="C179" s="390">
        <v>200</v>
      </c>
      <c r="D179" s="55" t="s">
        <v>1621</v>
      </c>
      <c r="E179" s="55" t="s">
        <v>1620</v>
      </c>
      <c r="F179" s="108">
        <f>[1]расходы!F194</f>
        <v>0</v>
      </c>
      <c r="G179" s="281"/>
      <c r="H179" s="135"/>
    </row>
    <row r="180" spans="1:8" ht="58.5" hidden="1" customHeight="1">
      <c r="A180" s="430" t="s">
        <v>2052</v>
      </c>
      <c r="B180" s="409" t="s">
        <v>2051</v>
      </c>
      <c r="C180" s="427"/>
      <c r="D180" s="428"/>
      <c r="E180" s="428"/>
      <c r="F180" s="425">
        <f>F181</f>
        <v>0</v>
      </c>
      <c r="G180" s="281"/>
      <c r="H180" s="135"/>
    </row>
    <row r="181" spans="1:8" ht="87.75" hidden="1" customHeight="1">
      <c r="A181" s="54" t="s">
        <v>2050</v>
      </c>
      <c r="B181" s="6" t="s">
        <v>2049</v>
      </c>
      <c r="C181" s="390">
        <v>200</v>
      </c>
      <c r="D181" s="55" t="s">
        <v>1621</v>
      </c>
      <c r="E181" s="55" t="s">
        <v>2048</v>
      </c>
      <c r="F181" s="108"/>
      <c r="G181" s="281"/>
      <c r="H181" s="135"/>
    </row>
    <row r="182" spans="1:8" ht="54" hidden="1" customHeight="1">
      <c r="A182" s="431" t="s">
        <v>2047</v>
      </c>
      <c r="B182" s="409" t="s">
        <v>2046</v>
      </c>
      <c r="C182" s="427"/>
      <c r="D182" s="428"/>
      <c r="E182" s="428"/>
      <c r="F182" s="425">
        <f>F184+F183</f>
        <v>0</v>
      </c>
      <c r="G182" s="281"/>
      <c r="H182" s="135"/>
    </row>
    <row r="183" spans="1:8" ht="138" hidden="1" customHeight="1">
      <c r="A183" s="4" t="s">
        <v>2045</v>
      </c>
      <c r="B183" s="6" t="s">
        <v>2043</v>
      </c>
      <c r="C183" s="390">
        <v>100</v>
      </c>
      <c r="D183" s="55" t="s">
        <v>912</v>
      </c>
      <c r="E183" s="55" t="s">
        <v>2004</v>
      </c>
      <c r="F183" s="108">
        <f>[1]расходы!F65</f>
        <v>0</v>
      </c>
      <c r="G183" s="281"/>
      <c r="H183" s="135"/>
    </row>
    <row r="184" spans="1:8" ht="63" hidden="1" customHeight="1">
      <c r="A184" s="4" t="s">
        <v>2044</v>
      </c>
      <c r="B184" s="6" t="s">
        <v>2043</v>
      </c>
      <c r="C184" s="390">
        <v>200</v>
      </c>
      <c r="D184" s="55" t="s">
        <v>912</v>
      </c>
      <c r="E184" s="55" t="s">
        <v>2004</v>
      </c>
      <c r="F184" s="108"/>
      <c r="G184" s="281"/>
      <c r="H184" s="135"/>
    </row>
    <row r="185" spans="1:8" ht="46.5" hidden="1" customHeight="1">
      <c r="A185" s="432" t="s">
        <v>2042</v>
      </c>
      <c r="B185" s="409"/>
      <c r="C185" s="427"/>
      <c r="D185" s="428"/>
      <c r="E185" s="428"/>
      <c r="F185" s="425">
        <f>F186+F189+F192</f>
        <v>0</v>
      </c>
      <c r="G185" s="281"/>
      <c r="H185" s="135"/>
    </row>
    <row r="186" spans="1:8" ht="58.5" hidden="1" customHeight="1">
      <c r="A186" s="433" t="s">
        <v>2041</v>
      </c>
      <c r="B186" s="434" t="s">
        <v>2040</v>
      </c>
      <c r="C186" s="427"/>
      <c r="D186" s="428"/>
      <c r="E186" s="428"/>
      <c r="F186" s="425">
        <f>F187+F188</f>
        <v>0</v>
      </c>
      <c r="G186" s="281"/>
      <c r="H186" s="135"/>
    </row>
    <row r="187" spans="1:8" ht="115.5" hidden="1" customHeight="1">
      <c r="A187" s="435" t="s">
        <v>2039</v>
      </c>
      <c r="B187" s="436" t="s">
        <v>2037</v>
      </c>
      <c r="C187" s="437">
        <v>100</v>
      </c>
      <c r="D187" s="438" t="s">
        <v>912</v>
      </c>
      <c r="E187" s="438" t="s">
        <v>2004</v>
      </c>
      <c r="F187" s="108"/>
      <c r="G187" s="281"/>
      <c r="H187" s="135"/>
    </row>
    <row r="188" spans="1:8" ht="74.25" hidden="1" customHeight="1">
      <c r="A188" s="435" t="s">
        <v>2038</v>
      </c>
      <c r="B188" s="436" t="s">
        <v>2037</v>
      </c>
      <c r="C188" s="437">
        <v>200</v>
      </c>
      <c r="D188" s="438" t="s">
        <v>912</v>
      </c>
      <c r="E188" s="438" t="s">
        <v>2004</v>
      </c>
      <c r="F188" s="108">
        <f>[1]расходы!F71</f>
        <v>0</v>
      </c>
      <c r="G188" s="281"/>
      <c r="H188" s="135"/>
    </row>
    <row r="189" spans="1:8" ht="57" hidden="1" customHeight="1">
      <c r="A189" s="439" t="s">
        <v>2036</v>
      </c>
      <c r="B189" s="409" t="s">
        <v>2035</v>
      </c>
      <c r="C189" s="427"/>
      <c r="D189" s="428"/>
      <c r="E189" s="428"/>
      <c r="F189" s="425">
        <f>F190+F191</f>
        <v>0</v>
      </c>
      <c r="G189" s="281"/>
      <c r="H189" s="135"/>
    </row>
    <row r="190" spans="1:8" ht="117" hidden="1" customHeight="1">
      <c r="A190" s="440" t="s">
        <v>2034</v>
      </c>
      <c r="B190" s="436" t="s">
        <v>2032</v>
      </c>
      <c r="C190" s="437">
        <v>100</v>
      </c>
      <c r="D190" s="438" t="s">
        <v>912</v>
      </c>
      <c r="E190" s="438" t="s">
        <v>2004</v>
      </c>
      <c r="F190" s="108"/>
      <c r="G190" s="281"/>
      <c r="H190" s="135"/>
    </row>
    <row r="191" spans="1:8" ht="73.5" hidden="1" customHeight="1">
      <c r="A191" s="440" t="s">
        <v>2033</v>
      </c>
      <c r="B191" s="436" t="s">
        <v>2032</v>
      </c>
      <c r="C191" s="437">
        <v>200</v>
      </c>
      <c r="D191" s="438" t="s">
        <v>912</v>
      </c>
      <c r="E191" s="438" t="s">
        <v>2004</v>
      </c>
      <c r="F191" s="108"/>
      <c r="G191" s="281"/>
      <c r="H191" s="135"/>
    </row>
    <row r="192" spans="1:8" ht="74.25" hidden="1" customHeight="1">
      <c r="A192" s="426" t="s">
        <v>2031</v>
      </c>
      <c r="B192" s="409" t="s">
        <v>2030</v>
      </c>
      <c r="C192" s="427"/>
      <c r="D192" s="428"/>
      <c r="E192" s="428"/>
      <c r="F192" s="441">
        <f>F193</f>
        <v>0</v>
      </c>
      <c r="G192" s="281"/>
      <c r="H192" s="135"/>
    </row>
    <row r="193" spans="1:8" ht="85.5" hidden="1" customHeight="1">
      <c r="A193" s="442" t="s">
        <v>2029</v>
      </c>
      <c r="B193" s="436" t="s">
        <v>2028</v>
      </c>
      <c r="C193" s="437">
        <v>200</v>
      </c>
      <c r="D193" s="438" t="s">
        <v>912</v>
      </c>
      <c r="E193" s="438" t="s">
        <v>2004</v>
      </c>
      <c r="F193" s="108"/>
      <c r="G193" s="281"/>
      <c r="H193" s="135"/>
    </row>
    <row r="194" spans="1:8" ht="23.25" hidden="1" customHeight="1">
      <c r="A194" s="439" t="s">
        <v>2027</v>
      </c>
      <c r="B194" s="409" t="s">
        <v>2026</v>
      </c>
      <c r="C194" s="427"/>
      <c r="D194" s="428"/>
      <c r="E194" s="428"/>
      <c r="F194" s="425" t="e">
        <f>F195</f>
        <v>#REF!</v>
      </c>
      <c r="H194" s="135"/>
    </row>
    <row r="195" spans="1:8" ht="21.75" hidden="1" customHeight="1">
      <c r="A195" s="439" t="s">
        <v>2025</v>
      </c>
      <c r="B195" s="409" t="s">
        <v>2024</v>
      </c>
      <c r="C195" s="427"/>
      <c r="D195" s="428"/>
      <c r="E195" s="428"/>
      <c r="F195" s="425" t="e">
        <f>F196+F197+F198</f>
        <v>#REF!</v>
      </c>
      <c r="H195" s="135"/>
    </row>
    <row r="196" spans="1:8" ht="63.75" hidden="1" customHeight="1">
      <c r="A196" s="443" t="s">
        <v>2023</v>
      </c>
      <c r="B196" s="6" t="s">
        <v>2019</v>
      </c>
      <c r="C196" s="437">
        <v>200</v>
      </c>
      <c r="D196" s="438" t="s">
        <v>912</v>
      </c>
      <c r="E196" s="438" t="s">
        <v>2018</v>
      </c>
      <c r="F196" s="108"/>
      <c r="H196" s="135"/>
    </row>
    <row r="197" spans="1:8" ht="47.25" hidden="1" customHeight="1">
      <c r="A197" s="443" t="s">
        <v>2022</v>
      </c>
      <c r="B197" s="6" t="s">
        <v>2019</v>
      </c>
      <c r="C197" s="437">
        <v>300</v>
      </c>
      <c r="D197" s="438" t="s">
        <v>2021</v>
      </c>
      <c r="E197" s="438" t="s">
        <v>1622</v>
      </c>
      <c r="F197" s="108">
        <f>[1]расходы!F453</f>
        <v>0</v>
      </c>
      <c r="H197" s="135"/>
    </row>
    <row r="198" spans="1:8" ht="48" hidden="1" customHeight="1">
      <c r="A198" s="443" t="s">
        <v>2020</v>
      </c>
      <c r="B198" s="6" t="s">
        <v>2019</v>
      </c>
      <c r="C198" s="437">
        <v>800</v>
      </c>
      <c r="D198" s="438" t="s">
        <v>912</v>
      </c>
      <c r="E198" s="438" t="s">
        <v>2018</v>
      </c>
      <c r="F198" s="108" t="e">
        <f>[1]расходы!F39</f>
        <v>#REF!</v>
      </c>
      <c r="H198" s="135"/>
    </row>
    <row r="199" spans="1:8" ht="60.75" hidden="1" customHeight="1">
      <c r="A199" s="433" t="s">
        <v>2017</v>
      </c>
      <c r="B199" s="409" t="s">
        <v>2016</v>
      </c>
      <c r="C199" s="427"/>
      <c r="D199" s="428"/>
      <c r="E199" s="428"/>
      <c r="F199" s="425">
        <f>F200+F202+F207</f>
        <v>0</v>
      </c>
      <c r="H199" s="135"/>
    </row>
    <row r="200" spans="1:8" ht="43.5" hidden="1" customHeight="1">
      <c r="A200" s="431" t="s">
        <v>2015</v>
      </c>
      <c r="B200" s="409" t="s">
        <v>2014</v>
      </c>
      <c r="C200" s="427"/>
      <c r="D200" s="428"/>
      <c r="E200" s="428"/>
      <c r="F200" s="425">
        <f>F201</f>
        <v>0</v>
      </c>
      <c r="H200" s="135"/>
    </row>
    <row r="201" spans="1:8" ht="142.5" hidden="1" customHeight="1">
      <c r="A201" s="444" t="s">
        <v>2013</v>
      </c>
      <c r="B201" s="436" t="s">
        <v>2012</v>
      </c>
      <c r="C201" s="437">
        <v>100</v>
      </c>
      <c r="D201" s="438" t="s">
        <v>912</v>
      </c>
      <c r="E201" s="438" t="s">
        <v>1619</v>
      </c>
      <c r="F201" s="108"/>
      <c r="H201" s="135"/>
    </row>
    <row r="202" spans="1:8" ht="29.25" hidden="1" customHeight="1">
      <c r="A202" s="445" t="s">
        <v>1169</v>
      </c>
      <c r="B202" s="409" t="s">
        <v>2011</v>
      </c>
      <c r="C202" s="427"/>
      <c r="D202" s="428"/>
      <c r="E202" s="428"/>
      <c r="F202" s="425">
        <f>F203+F205+F206+F204</f>
        <v>0</v>
      </c>
      <c r="H202" s="135"/>
    </row>
    <row r="203" spans="1:8" ht="207.75" hidden="1" customHeight="1">
      <c r="A203" s="446" t="s">
        <v>2010</v>
      </c>
      <c r="B203" s="436" t="s">
        <v>2005</v>
      </c>
      <c r="C203" s="437">
        <v>100</v>
      </c>
      <c r="D203" s="438" t="s">
        <v>912</v>
      </c>
      <c r="E203" s="438" t="s">
        <v>2008</v>
      </c>
      <c r="F203" s="108">
        <f>[1]расходы!F30</f>
        <v>0</v>
      </c>
      <c r="H203" s="135"/>
    </row>
    <row r="204" spans="1:8" ht="158.25" hidden="1" customHeight="1">
      <c r="A204" s="446" t="s">
        <v>2009</v>
      </c>
      <c r="B204" s="436" t="s">
        <v>2005</v>
      </c>
      <c r="C204" s="437">
        <v>200</v>
      </c>
      <c r="D204" s="438" t="s">
        <v>912</v>
      </c>
      <c r="E204" s="438" t="s">
        <v>2008</v>
      </c>
      <c r="F204" s="108">
        <f>[1]расходы!F31</f>
        <v>0</v>
      </c>
      <c r="H204" s="135"/>
    </row>
    <row r="205" spans="1:8" ht="168" hidden="1" customHeight="1">
      <c r="A205" s="446" t="s">
        <v>2007</v>
      </c>
      <c r="B205" s="436" t="s">
        <v>2005</v>
      </c>
      <c r="C205" s="437">
        <v>100</v>
      </c>
      <c r="D205" s="438" t="s">
        <v>912</v>
      </c>
      <c r="E205" s="438" t="s">
        <v>2004</v>
      </c>
      <c r="F205" s="108">
        <f>[1]расходы!F75</f>
        <v>0</v>
      </c>
      <c r="H205" s="135"/>
    </row>
    <row r="206" spans="1:8" ht="139.5" hidden="1" customHeight="1">
      <c r="A206" s="446" t="s">
        <v>2006</v>
      </c>
      <c r="B206" s="436" t="s">
        <v>2005</v>
      </c>
      <c r="C206" s="437">
        <v>200</v>
      </c>
      <c r="D206" s="438" t="s">
        <v>912</v>
      </c>
      <c r="E206" s="438" t="s">
        <v>2004</v>
      </c>
      <c r="F206" s="108">
        <f>[1]расходы!F76</f>
        <v>0</v>
      </c>
      <c r="H206" s="135"/>
    </row>
    <row r="207" spans="1:8" ht="27.75" hidden="1" customHeight="1">
      <c r="A207" s="431" t="s">
        <v>1485</v>
      </c>
      <c r="B207" s="409" t="s">
        <v>2003</v>
      </c>
      <c r="C207" s="427"/>
      <c r="D207" s="428"/>
      <c r="E207" s="428"/>
      <c r="F207" s="425">
        <f>F208+F209</f>
        <v>0</v>
      </c>
      <c r="H207" s="135"/>
    </row>
    <row r="208" spans="1:8" ht="129" hidden="1" customHeight="1">
      <c r="A208" s="414" t="s">
        <v>2002</v>
      </c>
      <c r="B208" s="436" t="s">
        <v>2001</v>
      </c>
      <c r="C208" s="437">
        <v>800</v>
      </c>
      <c r="D208" s="438" t="s">
        <v>912</v>
      </c>
      <c r="E208" s="438" t="s">
        <v>1249</v>
      </c>
      <c r="F208" s="108">
        <f>[1]расходы!F36</f>
        <v>0</v>
      </c>
      <c r="H208" s="135"/>
    </row>
    <row r="209" spans="1:8" ht="123.75" hidden="1" customHeight="1">
      <c r="A209" s="446" t="s">
        <v>2000</v>
      </c>
      <c r="B209" s="436" t="s">
        <v>1999</v>
      </c>
      <c r="C209" s="437">
        <v>800</v>
      </c>
      <c r="D209" s="438" t="s">
        <v>912</v>
      </c>
      <c r="E209" s="438" t="s">
        <v>1249</v>
      </c>
      <c r="F209" s="108">
        <f>[1]расходы!F34</f>
        <v>0</v>
      </c>
      <c r="H209" s="135"/>
    </row>
    <row r="210" spans="1:8" ht="175.8" customHeight="1">
      <c r="A210" s="28" t="s">
        <v>2331</v>
      </c>
      <c r="B210" s="390" t="s">
        <v>2306</v>
      </c>
      <c r="C210" s="390">
        <v>100</v>
      </c>
      <c r="D210" s="55" t="s">
        <v>2018</v>
      </c>
      <c r="E210" s="55" t="s">
        <v>912</v>
      </c>
      <c r="F210" s="108"/>
      <c r="H210" s="135"/>
    </row>
    <row r="211" spans="1:8" ht="3" customHeight="1">
      <c r="A211" s="446"/>
      <c r="B211" s="436"/>
      <c r="C211" s="437"/>
      <c r="D211" s="438"/>
      <c r="E211" s="438"/>
      <c r="F211" s="108"/>
      <c r="H211" s="135"/>
    </row>
    <row r="212" spans="1:8" ht="213" customHeight="1">
      <c r="A212" s="28" t="s">
        <v>2331</v>
      </c>
      <c r="B212" s="390" t="s">
        <v>2306</v>
      </c>
      <c r="C212" s="390">
        <v>200</v>
      </c>
      <c r="D212" s="55" t="s">
        <v>2018</v>
      </c>
      <c r="E212" s="55" t="s">
        <v>912</v>
      </c>
      <c r="F212" s="152">
        <v>11</v>
      </c>
      <c r="H212" s="135"/>
    </row>
    <row r="213" spans="1:8" ht="249.6" customHeight="1">
      <c r="A213" s="54" t="s">
        <v>2321</v>
      </c>
      <c r="B213" s="390" t="s">
        <v>2293</v>
      </c>
      <c r="C213" s="390">
        <v>200</v>
      </c>
      <c r="D213" s="55" t="s">
        <v>912</v>
      </c>
      <c r="E213" s="55" t="s">
        <v>1619</v>
      </c>
      <c r="F213" s="152">
        <v>1647.8</v>
      </c>
      <c r="H213" s="135"/>
    </row>
    <row r="214" spans="1:8" ht="249.6" customHeight="1">
      <c r="A214" s="126" t="s">
        <v>2322</v>
      </c>
      <c r="B214" s="390" t="s">
        <v>2297</v>
      </c>
      <c r="C214" s="390">
        <v>200</v>
      </c>
      <c r="D214" s="55" t="s">
        <v>912</v>
      </c>
      <c r="E214" s="55" t="s">
        <v>2008</v>
      </c>
      <c r="F214" s="152">
        <v>18</v>
      </c>
      <c r="H214" s="135"/>
    </row>
    <row r="215" spans="1:8" ht="179.4" customHeight="1">
      <c r="A215" s="54" t="s">
        <v>2336</v>
      </c>
      <c r="B215" s="390" t="s">
        <v>2437</v>
      </c>
      <c r="C215" s="390">
        <v>540</v>
      </c>
      <c r="D215" s="55" t="s">
        <v>912</v>
      </c>
      <c r="E215" s="55" t="s">
        <v>2004</v>
      </c>
      <c r="F215" s="152">
        <v>5.8</v>
      </c>
      <c r="H215" s="135"/>
    </row>
    <row r="216" spans="1:8" ht="27.75" customHeight="1">
      <c r="H216" s="135"/>
    </row>
    <row r="217" spans="1:8" ht="27.75" customHeight="1">
      <c r="H217" s="135"/>
    </row>
    <row r="218" spans="1:8" ht="27.75" customHeight="1">
      <c r="H218" s="135"/>
    </row>
    <row r="219" spans="1:8" ht="27.75" customHeight="1">
      <c r="H219" s="135"/>
    </row>
    <row r="220" spans="1:8" ht="27.75" customHeight="1">
      <c r="B220" s="135"/>
      <c r="F220" s="135"/>
      <c r="H220" s="135"/>
    </row>
    <row r="221" spans="1:8" ht="27.75" customHeight="1">
      <c r="B221" s="135"/>
      <c r="F221" s="135"/>
      <c r="H221" s="135"/>
    </row>
    <row r="222" spans="1:8" ht="27.75" customHeight="1">
      <c r="B222" s="135"/>
      <c r="F222" s="135"/>
      <c r="H222" s="135"/>
    </row>
    <row r="223" spans="1:8" ht="27.75" customHeight="1">
      <c r="B223" s="135"/>
      <c r="F223" s="135"/>
      <c r="H223" s="135"/>
    </row>
    <row r="224" spans="1:8" ht="27.75" customHeight="1">
      <c r="B224" s="135"/>
      <c r="F224" s="135"/>
      <c r="H224" s="135"/>
    </row>
    <row r="225" spans="2:8" ht="27.75" customHeight="1">
      <c r="B225" s="135"/>
      <c r="F225" s="135"/>
      <c r="H225" s="135"/>
    </row>
    <row r="226" spans="2:8" ht="27.75" customHeight="1">
      <c r="B226" s="135"/>
      <c r="F226" s="135"/>
      <c r="H226" s="135"/>
    </row>
    <row r="227" spans="2:8" ht="27.75" customHeight="1">
      <c r="B227" s="135"/>
      <c r="F227" s="135"/>
      <c r="H227" s="135"/>
    </row>
    <row r="228" spans="2:8" ht="27.75" customHeight="1">
      <c r="B228" s="135"/>
      <c r="F228" s="135"/>
      <c r="H228" s="135"/>
    </row>
    <row r="229" spans="2:8" ht="27.75" customHeight="1">
      <c r="B229" s="135"/>
      <c r="F229" s="135"/>
      <c r="H229" s="135"/>
    </row>
    <row r="230" spans="2:8" ht="27.75" customHeight="1">
      <c r="B230" s="135"/>
      <c r="F230" s="135"/>
      <c r="H230" s="135"/>
    </row>
    <row r="231" spans="2:8" ht="27.75" customHeight="1">
      <c r="B231" s="135"/>
      <c r="F231" s="135"/>
      <c r="H231" s="135"/>
    </row>
    <row r="232" spans="2:8" ht="27.75" customHeight="1">
      <c r="B232" s="135"/>
      <c r="F232" s="135"/>
      <c r="H232" s="135"/>
    </row>
    <row r="233" spans="2:8" ht="27.75" customHeight="1">
      <c r="B233" s="135"/>
      <c r="F233" s="135"/>
      <c r="H233" s="135"/>
    </row>
    <row r="234" spans="2:8" ht="27.75" customHeight="1">
      <c r="B234" s="135"/>
      <c r="F234" s="135"/>
      <c r="H234" s="135"/>
    </row>
    <row r="235" spans="2:8" ht="27.75" customHeight="1">
      <c r="B235" s="135"/>
      <c r="F235" s="135"/>
      <c r="H235" s="135"/>
    </row>
    <row r="236" spans="2:8" ht="27.75" customHeight="1">
      <c r="B236" s="135"/>
      <c r="F236" s="135"/>
      <c r="H236" s="135"/>
    </row>
    <row r="237" spans="2:8" ht="27.75" customHeight="1">
      <c r="B237" s="135"/>
      <c r="F237" s="135"/>
      <c r="H237" s="135"/>
    </row>
    <row r="238" spans="2:8" ht="27.75" customHeight="1">
      <c r="B238" s="135"/>
      <c r="F238" s="135"/>
      <c r="H238" s="135"/>
    </row>
    <row r="239" spans="2:8" ht="27.75" customHeight="1">
      <c r="B239" s="135"/>
      <c r="F239" s="135"/>
      <c r="H239" s="135"/>
    </row>
    <row r="240" spans="2:8" ht="27.75" customHeight="1">
      <c r="B240" s="135"/>
      <c r="F240" s="135"/>
      <c r="H240" s="135"/>
    </row>
    <row r="241" spans="2:8" ht="27.75" customHeight="1">
      <c r="B241" s="135"/>
      <c r="F241" s="135"/>
      <c r="H241" s="135"/>
    </row>
    <row r="242" spans="2:8" ht="27.75" customHeight="1">
      <c r="B242" s="135"/>
      <c r="F242" s="135"/>
      <c r="H242" s="135"/>
    </row>
    <row r="243" spans="2:8" ht="27.75" customHeight="1">
      <c r="B243" s="135"/>
      <c r="F243" s="135"/>
      <c r="H243" s="135"/>
    </row>
    <row r="244" spans="2:8" ht="27.75" customHeight="1">
      <c r="B244" s="135"/>
      <c r="F244" s="135"/>
      <c r="H244" s="135"/>
    </row>
    <row r="245" spans="2:8" ht="27.75" customHeight="1">
      <c r="B245" s="135"/>
      <c r="F245" s="135"/>
      <c r="H245" s="135"/>
    </row>
    <row r="246" spans="2:8" ht="27.75" customHeight="1">
      <c r="B246" s="135"/>
      <c r="F246" s="135"/>
      <c r="H246" s="135"/>
    </row>
    <row r="247" spans="2:8" ht="27.75" customHeight="1">
      <c r="B247" s="135"/>
      <c r="F247" s="135"/>
      <c r="H247" s="135"/>
    </row>
    <row r="248" spans="2:8" ht="27.75" customHeight="1">
      <c r="B248" s="135"/>
      <c r="F248" s="135"/>
      <c r="H248" s="135"/>
    </row>
    <row r="249" spans="2:8" ht="27.75" customHeight="1">
      <c r="B249" s="135"/>
      <c r="F249" s="135"/>
      <c r="H249" s="135"/>
    </row>
    <row r="250" spans="2:8" ht="27.75" customHeight="1">
      <c r="B250" s="135"/>
      <c r="F250" s="135"/>
      <c r="H250" s="135"/>
    </row>
    <row r="251" spans="2:8" ht="27.75" customHeight="1">
      <c r="B251" s="135"/>
      <c r="F251" s="135"/>
      <c r="H251" s="135"/>
    </row>
    <row r="252" spans="2:8" ht="27.75" customHeight="1">
      <c r="B252" s="135"/>
      <c r="F252" s="135"/>
      <c r="H252" s="135"/>
    </row>
    <row r="253" spans="2:8" ht="27.75" customHeight="1">
      <c r="B253" s="135"/>
      <c r="F253" s="135"/>
      <c r="H253" s="135"/>
    </row>
    <row r="254" spans="2:8" ht="27.75" customHeight="1">
      <c r="B254" s="135"/>
      <c r="F254" s="135"/>
      <c r="H254" s="135"/>
    </row>
    <row r="255" spans="2:8" ht="27.75" customHeight="1">
      <c r="B255" s="135"/>
      <c r="F255" s="135"/>
      <c r="H255" s="135"/>
    </row>
    <row r="256" spans="2:8" ht="27.75" customHeight="1">
      <c r="B256" s="135"/>
      <c r="F256" s="135"/>
      <c r="H256" s="135"/>
    </row>
    <row r="257" spans="2:8" ht="27.75" customHeight="1">
      <c r="B257" s="135"/>
      <c r="F257" s="135"/>
      <c r="H257" s="135"/>
    </row>
    <row r="258" spans="2:8" ht="27.75" customHeight="1">
      <c r="B258" s="135"/>
      <c r="F258" s="135"/>
      <c r="H258" s="135"/>
    </row>
    <row r="259" spans="2:8" ht="27.75" customHeight="1">
      <c r="B259" s="135"/>
      <c r="F259" s="135"/>
      <c r="H259" s="135"/>
    </row>
    <row r="260" spans="2:8" ht="27.75" customHeight="1">
      <c r="B260" s="135"/>
      <c r="F260" s="135"/>
      <c r="H260" s="135"/>
    </row>
    <row r="261" spans="2:8" ht="27.75" customHeight="1">
      <c r="B261" s="135"/>
      <c r="F261" s="135"/>
      <c r="H261" s="135"/>
    </row>
    <row r="262" spans="2:8" ht="27.75" customHeight="1">
      <c r="B262" s="135"/>
      <c r="F262" s="135"/>
      <c r="H262" s="135"/>
    </row>
    <row r="263" spans="2:8" ht="27.75" customHeight="1">
      <c r="B263" s="135"/>
      <c r="F263" s="135"/>
      <c r="H263" s="135"/>
    </row>
    <row r="264" spans="2:8" ht="27.75" customHeight="1">
      <c r="B264" s="135"/>
      <c r="F264" s="135"/>
      <c r="H264" s="135"/>
    </row>
    <row r="265" spans="2:8" ht="27.75" customHeight="1">
      <c r="B265" s="135"/>
      <c r="F265" s="135"/>
      <c r="H265" s="135"/>
    </row>
    <row r="266" spans="2:8" ht="27.75" customHeight="1">
      <c r="B266" s="135"/>
      <c r="F266" s="135"/>
      <c r="H266" s="135"/>
    </row>
    <row r="267" spans="2:8" ht="27.75" customHeight="1">
      <c r="B267" s="135"/>
      <c r="F267" s="135"/>
      <c r="H267" s="135"/>
    </row>
    <row r="268" spans="2:8" ht="27.75" customHeight="1">
      <c r="B268" s="135"/>
      <c r="F268" s="135"/>
      <c r="H268" s="135"/>
    </row>
    <row r="269" spans="2:8" ht="27.75" customHeight="1">
      <c r="B269" s="135"/>
      <c r="F269" s="135"/>
      <c r="H269" s="135"/>
    </row>
    <row r="270" spans="2:8" ht="27.75" customHeight="1">
      <c r="B270" s="135"/>
      <c r="F270" s="135"/>
      <c r="H270" s="135"/>
    </row>
    <row r="271" spans="2:8" ht="27.75" customHeight="1">
      <c r="B271" s="135"/>
      <c r="F271" s="135"/>
      <c r="H271" s="135"/>
    </row>
    <row r="272" spans="2:8" ht="27.75" customHeight="1">
      <c r="B272" s="135"/>
      <c r="F272" s="135"/>
      <c r="H272" s="135"/>
    </row>
    <row r="273" spans="2:8" ht="27.75" customHeight="1">
      <c r="B273" s="135"/>
      <c r="F273" s="135"/>
      <c r="H273" s="135"/>
    </row>
    <row r="274" spans="2:8" ht="27.75" customHeight="1">
      <c r="B274" s="135"/>
      <c r="F274" s="135"/>
      <c r="H274" s="135"/>
    </row>
    <row r="275" spans="2:8" ht="27.75" customHeight="1">
      <c r="B275" s="135"/>
      <c r="F275" s="135"/>
      <c r="H275" s="135"/>
    </row>
    <row r="276" spans="2:8" ht="27.75" customHeight="1">
      <c r="B276" s="135"/>
      <c r="F276" s="135"/>
      <c r="H276" s="135"/>
    </row>
    <row r="277" spans="2:8" ht="27.75" customHeight="1">
      <c r="B277" s="135"/>
      <c r="F277" s="135"/>
      <c r="H277" s="135"/>
    </row>
    <row r="278" spans="2:8" ht="75" customHeight="1">
      <c r="B278" s="135"/>
      <c r="F278" s="135"/>
      <c r="H278" s="135"/>
    </row>
    <row r="279" spans="2:8" ht="41.25" customHeight="1">
      <c r="B279" s="135"/>
      <c r="F279" s="135"/>
      <c r="H279" s="135"/>
    </row>
    <row r="280" spans="2:8" ht="32.25" customHeight="1">
      <c r="B280" s="135"/>
      <c r="F280" s="135"/>
      <c r="H280" s="135"/>
    </row>
    <row r="281" spans="2:8" ht="72" customHeight="1">
      <c r="B281" s="135"/>
      <c r="F281" s="135"/>
      <c r="H281" s="135"/>
    </row>
    <row r="282" spans="2:8" ht="39.75" customHeight="1">
      <c r="B282" s="135"/>
      <c r="F282" s="135"/>
      <c r="H282" s="135"/>
    </row>
    <row r="283" spans="2:8" ht="96.75" customHeight="1">
      <c r="B283" s="135"/>
      <c r="F283" s="135"/>
      <c r="H283" s="135"/>
    </row>
    <row r="284" spans="2:8" ht="41.25" customHeight="1"/>
    <row r="285" spans="2:8" ht="82.5" customHeight="1"/>
    <row r="286" spans="2:8" ht="39.75" customHeight="1"/>
    <row r="287" spans="2:8" ht="78.75" customHeight="1"/>
    <row r="288" spans="2:8" ht="39.75" customHeight="1"/>
    <row r="289" spans="1:19" s="279" customFormat="1" ht="21" customHeight="1">
      <c r="A289" s="135"/>
      <c r="B289" s="278"/>
      <c r="C289" s="135"/>
      <c r="D289" s="135"/>
      <c r="E289" s="135"/>
      <c r="F289" s="277"/>
      <c r="G289" s="135"/>
      <c r="H289" s="276"/>
      <c r="I289" s="135"/>
      <c r="S289" s="135"/>
    </row>
    <row r="290" spans="1:19" s="279" customFormat="1" ht="21" hidden="1" customHeight="1">
      <c r="A290" s="135"/>
      <c r="B290" s="278"/>
      <c r="C290" s="135"/>
      <c r="D290" s="135"/>
      <c r="E290" s="135"/>
      <c r="F290" s="277"/>
      <c r="G290" s="135"/>
      <c r="H290" s="276"/>
      <c r="I290" s="135"/>
    </row>
    <row r="291" spans="1:19" s="279" customFormat="1" ht="153.75" hidden="1" customHeight="1">
      <c r="A291" s="135"/>
      <c r="B291" s="278"/>
      <c r="C291" s="135"/>
      <c r="D291" s="135"/>
      <c r="E291" s="135"/>
      <c r="F291" s="277"/>
      <c r="G291" s="135"/>
      <c r="H291" s="276"/>
      <c r="I291" s="135"/>
    </row>
    <row r="292" spans="1:19" s="279" customFormat="1" ht="21" hidden="1" customHeight="1">
      <c r="A292" s="135"/>
      <c r="B292" s="278"/>
      <c r="C292" s="135"/>
      <c r="D292" s="135"/>
      <c r="E292" s="135"/>
      <c r="F292" s="277"/>
      <c r="G292" s="135"/>
      <c r="H292" s="276"/>
      <c r="I292" s="135"/>
    </row>
    <row r="293" spans="1:19" s="279" customFormat="1" ht="192" hidden="1" customHeight="1">
      <c r="A293" s="135"/>
      <c r="B293" s="278"/>
      <c r="C293" s="135"/>
      <c r="D293" s="135"/>
      <c r="E293" s="135"/>
      <c r="F293" s="277"/>
      <c r="G293" s="135"/>
      <c r="H293" s="276"/>
      <c r="I293" s="135"/>
    </row>
    <row r="294" spans="1:19" s="279" customFormat="1" ht="21" hidden="1" customHeight="1">
      <c r="A294" s="135"/>
      <c r="B294" s="278"/>
      <c r="C294" s="135"/>
      <c r="D294" s="135"/>
      <c r="E294" s="135"/>
      <c r="F294" s="277"/>
      <c r="G294" s="135"/>
      <c r="H294" s="276"/>
      <c r="I294" s="135"/>
    </row>
    <row r="295" spans="1:19" s="279" customFormat="1" ht="111.75" hidden="1" customHeight="1">
      <c r="A295" s="135"/>
      <c r="B295" s="278"/>
      <c r="C295" s="135"/>
      <c r="D295" s="135"/>
      <c r="E295" s="135"/>
      <c r="F295" s="277"/>
      <c r="G295" s="135"/>
      <c r="H295" s="276"/>
      <c r="I295" s="135"/>
    </row>
    <row r="296" spans="1:19" s="279" customFormat="1" ht="21" hidden="1" customHeight="1">
      <c r="A296" s="135"/>
      <c r="B296" s="278"/>
      <c r="C296" s="135"/>
      <c r="D296" s="135"/>
      <c r="E296" s="135"/>
      <c r="F296" s="277"/>
      <c r="G296" s="135"/>
      <c r="H296" s="276"/>
      <c r="I296" s="135"/>
    </row>
    <row r="297" spans="1:19" s="279" customFormat="1" ht="102" hidden="1" customHeight="1">
      <c r="A297" s="135"/>
      <c r="B297" s="278"/>
      <c r="C297" s="135"/>
      <c r="D297" s="135"/>
      <c r="E297" s="135"/>
      <c r="F297" s="277"/>
      <c r="G297" s="135"/>
      <c r="H297" s="276"/>
      <c r="I297" s="135"/>
    </row>
    <row r="298" spans="1:19" s="279" customFormat="1" ht="21" hidden="1" customHeight="1">
      <c r="A298" s="135"/>
      <c r="B298" s="278"/>
      <c r="C298" s="135"/>
      <c r="D298" s="135"/>
      <c r="E298" s="135"/>
      <c r="F298" s="277"/>
      <c r="G298" s="135"/>
      <c r="H298" s="276"/>
      <c r="I298" s="135"/>
    </row>
    <row r="299" spans="1:19" s="279" customFormat="1" ht="21" customHeight="1">
      <c r="A299" s="135"/>
      <c r="B299" s="278"/>
      <c r="C299" s="135"/>
      <c r="D299" s="135"/>
      <c r="E299" s="135"/>
      <c r="F299" s="277"/>
      <c r="G299" s="135"/>
      <c r="H299" s="276"/>
      <c r="I299" s="135"/>
    </row>
    <row r="300" spans="1:19" s="279" customFormat="1" ht="90.75" hidden="1" customHeight="1">
      <c r="A300" s="135"/>
      <c r="B300" s="278"/>
      <c r="C300" s="135"/>
      <c r="D300" s="135"/>
      <c r="E300" s="135"/>
      <c r="F300" s="277"/>
      <c r="G300" s="135"/>
      <c r="H300" s="276"/>
      <c r="I300" s="135"/>
    </row>
    <row r="301" spans="1:19" s="279" customFormat="1" ht="38.25" hidden="1" customHeight="1">
      <c r="A301" s="135"/>
      <c r="B301" s="278"/>
      <c r="C301" s="135"/>
      <c r="D301" s="135"/>
      <c r="E301" s="135"/>
      <c r="F301" s="277"/>
      <c r="G301" s="135"/>
      <c r="H301" s="276"/>
      <c r="I301" s="135"/>
    </row>
    <row r="302" spans="1:19" s="279" customFormat="1" ht="61.5" customHeight="1">
      <c r="A302" s="135"/>
      <c r="B302" s="278"/>
      <c r="C302" s="135"/>
      <c r="D302" s="135"/>
      <c r="E302" s="135"/>
      <c r="F302" s="277"/>
      <c r="G302" s="135"/>
      <c r="H302" s="276"/>
      <c r="I302" s="135"/>
    </row>
    <row r="303" spans="1:19" s="279" customFormat="1" ht="42" customHeight="1">
      <c r="A303" s="135"/>
      <c r="B303" s="278"/>
      <c r="C303" s="135"/>
      <c r="D303" s="135"/>
      <c r="E303" s="135"/>
      <c r="F303" s="277"/>
      <c r="G303" s="135"/>
      <c r="H303" s="276"/>
      <c r="I303" s="135"/>
    </row>
    <row r="304" spans="1:19" s="279" customFormat="1" ht="21" customHeight="1">
      <c r="A304" s="135"/>
      <c r="B304" s="278"/>
      <c r="C304" s="135"/>
      <c r="D304" s="135"/>
      <c r="E304" s="135"/>
      <c r="F304" s="277"/>
      <c r="G304" s="135"/>
      <c r="H304" s="276"/>
      <c r="I304" s="135"/>
    </row>
    <row r="305" spans="19:19" ht="36" customHeight="1">
      <c r="S305" s="279"/>
    </row>
    <row r="306" spans="19:19" ht="19.5" customHeight="1"/>
    <row r="307" spans="19:19" ht="72.75" customHeight="1"/>
    <row r="308" spans="19:19" ht="38.25" customHeight="1"/>
    <row r="309" spans="19:19" ht="103.5" customHeight="1"/>
    <row r="310" spans="19:19" ht="38.25" customHeight="1"/>
    <row r="311" spans="19:19" ht="103.5" customHeight="1"/>
    <row r="312" spans="19:19" ht="24.75" customHeight="1"/>
    <row r="313" spans="19:19" ht="57" customHeight="1"/>
    <row r="314" spans="19:19" ht="43.5" customHeight="1"/>
    <row r="315" spans="19:19" ht="74.25" customHeight="1"/>
    <row r="316" spans="19:19" ht="33.75" customHeight="1"/>
    <row r="317" spans="19:19" ht="108" customHeight="1"/>
    <row r="318" spans="19:19" ht="39.75" customHeight="1"/>
    <row r="319" spans="19:19" ht="41.25" hidden="1" customHeight="1"/>
    <row r="320" spans="19:19" ht="42" hidden="1" customHeight="1"/>
    <row r="321" spans="1:19" ht="134.25" customHeight="1"/>
    <row r="322" spans="1:19" ht="47.25" customHeight="1"/>
    <row r="323" spans="1:19" ht="79.5" hidden="1" customHeight="1"/>
    <row r="324" spans="1:19" ht="38.25" hidden="1" customHeight="1"/>
    <row r="325" spans="1:19" ht="132" customHeight="1"/>
    <row r="326" spans="1:19" ht="38.25" customHeight="1"/>
    <row r="327" spans="1:19" s="279" customFormat="1" ht="21.75" customHeight="1">
      <c r="A327" s="135"/>
      <c r="B327" s="278"/>
      <c r="C327" s="135"/>
      <c r="D327" s="135"/>
      <c r="E327" s="135"/>
      <c r="F327" s="277"/>
      <c r="G327" s="135"/>
      <c r="H327" s="276"/>
      <c r="I327" s="135"/>
      <c r="S327" s="135"/>
    </row>
    <row r="328" spans="1:19" s="279" customFormat="1" ht="27.75" customHeight="1">
      <c r="A328" s="135"/>
      <c r="B328" s="278"/>
      <c r="C328" s="135"/>
      <c r="D328" s="135"/>
      <c r="E328" s="135"/>
      <c r="F328" s="277"/>
      <c r="G328" s="135"/>
      <c r="H328" s="276"/>
      <c r="I328" s="135"/>
    </row>
    <row r="329" spans="1:19" ht="60" customHeight="1">
      <c r="S329" s="279"/>
    </row>
    <row r="330" spans="1:19" ht="21" hidden="1" customHeight="1"/>
    <row r="331" spans="1:19" ht="42.75" customHeight="1"/>
    <row r="332" spans="1:19" ht="48" hidden="1" customHeight="1"/>
    <row r="333" spans="1:19" ht="164.25" customHeight="1"/>
    <row r="334" spans="1:19" ht="58.5" customHeight="1"/>
    <row r="335" spans="1:19" ht="39" hidden="1" customHeight="1"/>
    <row r="336" spans="1:19" ht="59.25" hidden="1" customHeight="1"/>
    <row r="337" spans="1:19" ht="38.25" hidden="1" customHeight="1"/>
    <row r="338" spans="1:19" ht="86.25" customHeight="1"/>
    <row r="339" spans="1:19" ht="38.25" hidden="1" customHeight="1"/>
    <row r="340" spans="1:19" ht="38.25" customHeight="1"/>
    <row r="341" spans="1:19" ht="99.75" hidden="1" customHeight="1"/>
    <row r="342" spans="1:19" ht="45.75" hidden="1" customHeight="1"/>
    <row r="343" spans="1:19" s="280" customFormat="1" ht="76.5" hidden="1" customHeight="1">
      <c r="A343" s="135"/>
      <c r="B343" s="278"/>
      <c r="C343" s="135"/>
      <c r="D343" s="135"/>
      <c r="E343" s="135"/>
      <c r="F343" s="277"/>
      <c r="G343" s="135"/>
      <c r="H343" s="276"/>
      <c r="I343" s="135"/>
      <c r="S343" s="135"/>
    </row>
    <row r="344" spans="1:19" s="280" customFormat="1" ht="78.75" hidden="1" customHeight="1">
      <c r="A344" s="135"/>
      <c r="B344" s="278"/>
      <c r="C344" s="135"/>
      <c r="D344" s="135"/>
      <c r="E344" s="135"/>
      <c r="F344" s="277"/>
      <c r="G344" s="135"/>
      <c r="H344" s="276"/>
      <c r="I344" s="135"/>
    </row>
    <row r="345" spans="1:19" s="280" customFormat="1" ht="42.75" hidden="1" customHeight="1">
      <c r="A345" s="135"/>
      <c r="B345" s="278"/>
      <c r="C345" s="135"/>
      <c r="D345" s="135"/>
      <c r="E345" s="135"/>
      <c r="F345" s="277"/>
      <c r="G345" s="135"/>
      <c r="H345" s="276"/>
      <c r="I345" s="135"/>
    </row>
    <row r="346" spans="1:19" s="280" customFormat="1" ht="77.25" hidden="1" customHeight="1">
      <c r="A346" s="135"/>
      <c r="B346" s="278"/>
      <c r="C346" s="135"/>
      <c r="D346" s="135"/>
      <c r="E346" s="135"/>
      <c r="F346" s="277"/>
      <c r="G346" s="135"/>
      <c r="H346" s="276"/>
      <c r="I346" s="135"/>
    </row>
    <row r="347" spans="1:19" s="280" customFormat="1" ht="40.5" hidden="1" customHeight="1">
      <c r="A347" s="135"/>
      <c r="B347" s="278"/>
      <c r="C347" s="135"/>
      <c r="D347" s="135"/>
      <c r="E347" s="135"/>
      <c r="F347" s="277"/>
      <c r="G347" s="135"/>
      <c r="H347" s="276"/>
      <c r="I347" s="135"/>
    </row>
    <row r="348" spans="1:19" s="280" customFormat="1" ht="64.5" hidden="1" customHeight="1">
      <c r="A348" s="135"/>
      <c r="B348" s="278"/>
      <c r="C348" s="135"/>
      <c r="D348" s="135"/>
      <c r="E348" s="135"/>
      <c r="F348" s="277"/>
      <c r="G348" s="135"/>
      <c r="H348" s="276"/>
      <c r="I348" s="135"/>
    </row>
    <row r="349" spans="1:19" s="280" customFormat="1" ht="40.5" hidden="1" customHeight="1">
      <c r="A349" s="135"/>
      <c r="B349" s="278"/>
      <c r="C349" s="135"/>
      <c r="D349" s="135"/>
      <c r="E349" s="135"/>
      <c r="F349" s="277"/>
      <c r="G349" s="135"/>
      <c r="H349" s="276"/>
      <c r="I349" s="135"/>
    </row>
    <row r="350" spans="1:19" s="280" customFormat="1" ht="54.75" customHeight="1">
      <c r="A350" s="135"/>
      <c r="B350" s="278"/>
      <c r="C350" s="135"/>
      <c r="D350" s="135"/>
      <c r="E350" s="135"/>
      <c r="F350" s="277"/>
      <c r="G350" s="135"/>
      <c r="H350" s="276"/>
      <c r="I350" s="135"/>
    </row>
    <row r="351" spans="1:19" s="280" customFormat="1" ht="43.5" customHeight="1">
      <c r="A351" s="135"/>
      <c r="B351" s="278"/>
      <c r="C351" s="135"/>
      <c r="D351" s="135"/>
      <c r="E351" s="135"/>
      <c r="F351" s="277"/>
      <c r="G351" s="135"/>
      <c r="H351" s="276"/>
      <c r="I351" s="135"/>
    </row>
    <row r="352" spans="1:19" s="280" customFormat="1" ht="140.25" customHeight="1">
      <c r="A352" s="135"/>
      <c r="B352" s="278"/>
      <c r="C352" s="135"/>
      <c r="D352" s="135"/>
      <c r="E352" s="135"/>
      <c r="F352" s="277"/>
      <c r="G352" s="135"/>
      <c r="H352" s="276"/>
      <c r="I352" s="135"/>
    </row>
    <row r="353" spans="1:19" s="280" customFormat="1" ht="40.5" customHeight="1">
      <c r="A353" s="135"/>
      <c r="B353" s="278"/>
      <c r="C353" s="135"/>
      <c r="D353" s="135"/>
      <c r="E353" s="135"/>
      <c r="F353" s="277"/>
      <c r="G353" s="135"/>
      <c r="H353" s="276"/>
      <c r="I353" s="135"/>
    </row>
    <row r="354" spans="1:19" ht="21" customHeight="1">
      <c r="S354" s="280"/>
    </row>
    <row r="355" spans="1:19" ht="65.25" hidden="1" customHeight="1"/>
    <row r="356" spans="1:19" ht="42" hidden="1" customHeight="1"/>
    <row r="357" spans="1:19" ht="55.5" customHeight="1"/>
    <row r="358" spans="1:19" ht="21" hidden="1" customHeight="1"/>
    <row r="359" spans="1:19" ht="39.75" customHeight="1"/>
    <row r="360" spans="1:19" ht="48" hidden="1" customHeight="1"/>
    <row r="361" spans="1:19" ht="218.25" customHeight="1"/>
    <row r="362" spans="1:19" ht="77.25" hidden="1" customHeight="1"/>
    <row r="363" spans="1:19" ht="40.5" customHeight="1"/>
    <row r="364" spans="1:19" ht="141" hidden="1" customHeight="1">
      <c r="B364" s="135"/>
      <c r="F364" s="135"/>
      <c r="H364" s="135"/>
    </row>
    <row r="365" spans="1:19" ht="42" hidden="1" customHeight="1">
      <c r="B365" s="135"/>
      <c r="F365" s="135"/>
      <c r="H365" s="135"/>
    </row>
    <row r="366" spans="1:19" ht="68.25" customHeight="1">
      <c r="B366" s="135"/>
      <c r="F366" s="135"/>
      <c r="H366" s="135"/>
    </row>
    <row r="367" spans="1:19" ht="45.75" customHeight="1">
      <c r="B367" s="135"/>
      <c r="F367" s="135"/>
      <c r="H367" s="135"/>
    </row>
    <row r="368" spans="1:19" ht="42" hidden="1" customHeight="1">
      <c r="B368" s="135"/>
      <c r="F368" s="135"/>
      <c r="H368" s="135"/>
    </row>
    <row r="369" spans="2:8" ht="49.5" hidden="1" customHeight="1">
      <c r="B369" s="135"/>
      <c r="F369" s="135"/>
      <c r="H369" s="135"/>
    </row>
    <row r="370" spans="2:8" ht="42" hidden="1" customHeight="1">
      <c r="B370" s="135"/>
      <c r="F370" s="135"/>
      <c r="H370" s="135"/>
    </row>
    <row r="371" spans="2:8" ht="25.5" hidden="1" customHeight="1">
      <c r="B371" s="135"/>
      <c r="F371" s="135"/>
      <c r="H371" s="135"/>
    </row>
    <row r="372" spans="2:8" ht="42" hidden="1" customHeight="1">
      <c r="B372" s="135"/>
      <c r="F372" s="135"/>
      <c r="H372" s="135"/>
    </row>
    <row r="373" spans="2:8" ht="39" hidden="1" customHeight="1">
      <c r="B373" s="135"/>
      <c r="F373" s="135"/>
      <c r="H373" s="135"/>
    </row>
    <row r="374" spans="2:8" ht="75.75" hidden="1" customHeight="1">
      <c r="B374" s="135"/>
      <c r="F374" s="135"/>
      <c r="H374" s="135"/>
    </row>
    <row r="375" spans="2:8" ht="44.25" hidden="1" customHeight="1">
      <c r="B375" s="135"/>
      <c r="F375" s="135"/>
      <c r="H375" s="135"/>
    </row>
    <row r="376" spans="2:8" ht="131.25" hidden="1" customHeight="1">
      <c r="B376" s="135"/>
      <c r="F376" s="135"/>
      <c r="H376" s="135"/>
    </row>
    <row r="377" spans="2:8" ht="75.75" hidden="1" customHeight="1">
      <c r="B377" s="135"/>
      <c r="F377" s="135"/>
      <c r="H377" s="135"/>
    </row>
    <row r="378" spans="2:8" ht="38.25" hidden="1" customHeight="1">
      <c r="B378" s="135"/>
      <c r="F378" s="135"/>
      <c r="H378" s="135"/>
    </row>
    <row r="379" spans="2:8" ht="122.25" customHeight="1">
      <c r="B379" s="135"/>
      <c r="F379" s="135"/>
      <c r="H379" s="135"/>
    </row>
    <row r="380" spans="2:8" ht="42" customHeight="1">
      <c r="B380" s="135"/>
      <c r="F380" s="135"/>
      <c r="H380" s="135"/>
    </row>
    <row r="381" spans="2:8" ht="132.75" customHeight="1">
      <c r="B381" s="135"/>
      <c r="F381" s="135"/>
      <c r="H381" s="135"/>
    </row>
    <row r="382" spans="2:8" ht="42" customHeight="1">
      <c r="B382" s="135"/>
      <c r="F382" s="135"/>
      <c r="H382" s="135"/>
    </row>
    <row r="383" spans="2:8" ht="60" hidden="1" customHeight="1">
      <c r="B383" s="135"/>
      <c r="F383" s="135"/>
      <c r="H383" s="135"/>
    </row>
    <row r="384" spans="2:8" ht="40.5" hidden="1" customHeight="1">
      <c r="B384" s="135"/>
      <c r="F384" s="135"/>
      <c r="H384" s="135"/>
    </row>
    <row r="385" spans="2:8" ht="79.5" hidden="1" customHeight="1">
      <c r="B385" s="135"/>
      <c r="F385" s="135"/>
      <c r="H385" s="135"/>
    </row>
    <row r="386" spans="2:8" ht="43.5" hidden="1" customHeight="1">
      <c r="B386" s="135"/>
      <c r="F386" s="135"/>
      <c r="H386" s="135"/>
    </row>
    <row r="387" spans="2:8" ht="73.5" customHeight="1">
      <c r="B387" s="135"/>
      <c r="F387" s="135"/>
      <c r="H387" s="135"/>
    </row>
    <row r="388" spans="2:8" ht="43.5" customHeight="1">
      <c r="B388" s="135"/>
      <c r="F388" s="135"/>
      <c r="H388" s="135"/>
    </row>
    <row r="389" spans="2:8" ht="108.75" customHeight="1">
      <c r="B389" s="135"/>
      <c r="F389" s="135"/>
      <c r="H389" s="135"/>
    </row>
    <row r="390" spans="2:8" ht="43.5" customHeight="1">
      <c r="B390" s="135"/>
      <c r="F390" s="135"/>
      <c r="H390" s="135"/>
    </row>
    <row r="391" spans="2:8" ht="72.75" hidden="1" customHeight="1">
      <c r="B391" s="135"/>
      <c r="F391" s="135"/>
      <c r="H391" s="135"/>
    </row>
    <row r="392" spans="2:8" ht="41.25" hidden="1" customHeight="1">
      <c r="B392" s="135"/>
      <c r="F392" s="135"/>
      <c r="H392" s="135"/>
    </row>
    <row r="393" spans="2:8" ht="63.75" hidden="1" customHeight="1">
      <c r="B393" s="135"/>
      <c r="F393" s="135"/>
      <c r="H393" s="135"/>
    </row>
    <row r="394" spans="2:8" ht="54.75" hidden="1" customHeight="1">
      <c r="B394" s="135"/>
      <c r="F394" s="135"/>
      <c r="H394" s="135"/>
    </row>
    <row r="395" spans="2:8" ht="54.75" hidden="1" customHeight="1">
      <c r="B395" s="135"/>
      <c r="F395" s="135"/>
      <c r="H395" s="135"/>
    </row>
    <row r="396" spans="2:8" ht="54.75" hidden="1" customHeight="1"/>
    <row r="397" spans="2:8" ht="54.75" hidden="1" customHeight="1"/>
    <row r="398" spans="2:8" ht="54.75" hidden="1" customHeight="1"/>
    <row r="399" spans="2:8" ht="54.75" hidden="1" customHeight="1"/>
    <row r="400" spans="2:8" ht="54.75" hidden="1" customHeight="1"/>
    <row r="401" spans="1:19" s="280" customFormat="1" ht="78.75" customHeight="1">
      <c r="A401" s="135"/>
      <c r="B401" s="278"/>
      <c r="C401" s="135"/>
      <c r="D401" s="135"/>
      <c r="E401" s="135"/>
      <c r="F401" s="277"/>
      <c r="G401" s="135"/>
      <c r="H401" s="276"/>
      <c r="I401" s="135"/>
      <c r="S401" s="135"/>
    </row>
    <row r="402" spans="1:19" s="280" customFormat="1" ht="49.5" customHeight="1">
      <c r="A402" s="135"/>
      <c r="B402" s="278"/>
      <c r="C402" s="135"/>
      <c r="D402" s="135"/>
      <c r="E402" s="135"/>
      <c r="F402" s="277"/>
      <c r="G402" s="135"/>
      <c r="H402" s="276"/>
      <c r="I402" s="135"/>
    </row>
    <row r="403" spans="1:19" s="280" customFormat="1" ht="73.5" customHeight="1">
      <c r="A403" s="135"/>
      <c r="B403" s="278"/>
      <c r="C403" s="135"/>
      <c r="D403" s="135"/>
      <c r="E403" s="135"/>
      <c r="F403" s="277"/>
      <c r="G403" s="135"/>
      <c r="H403" s="276"/>
      <c r="I403" s="135"/>
    </row>
    <row r="404" spans="1:19" s="280" customFormat="1" ht="49.5" customHeight="1">
      <c r="A404" s="135"/>
      <c r="B404" s="278"/>
      <c r="C404" s="135"/>
      <c r="D404" s="135"/>
      <c r="E404" s="135"/>
      <c r="F404" s="277"/>
      <c r="G404" s="135"/>
      <c r="H404" s="276"/>
      <c r="I404" s="135"/>
    </row>
    <row r="405" spans="1:19" s="280" customFormat="1" ht="98.25" customHeight="1">
      <c r="A405" s="135"/>
      <c r="B405" s="278"/>
      <c r="C405" s="135"/>
      <c r="D405" s="135"/>
      <c r="E405" s="135"/>
      <c r="F405" s="277"/>
      <c r="G405" s="135"/>
      <c r="H405" s="276"/>
      <c r="I405" s="135"/>
    </row>
    <row r="406" spans="1:19" s="280" customFormat="1" ht="42" customHeight="1">
      <c r="A406" s="135"/>
      <c r="B406" s="278"/>
      <c r="C406" s="135"/>
      <c r="D406" s="135"/>
      <c r="E406" s="135"/>
      <c r="F406" s="277"/>
      <c r="G406" s="135"/>
      <c r="H406" s="276"/>
      <c r="I406" s="135"/>
    </row>
    <row r="407" spans="1:19" ht="43.5" hidden="1" customHeight="1">
      <c r="S407" s="280"/>
    </row>
    <row r="408" spans="1:19" ht="39.75" hidden="1" customHeight="1"/>
    <row r="409" spans="1:19" ht="62.25" hidden="1" customHeight="1"/>
    <row r="410" spans="1:19" ht="42" hidden="1" customHeight="1"/>
    <row r="411" spans="1:19" ht="75.75" customHeight="1"/>
    <row r="412" spans="1:19" ht="39.75" customHeight="1">
      <c r="B412" s="135"/>
      <c r="F412" s="135"/>
      <c r="H412" s="135"/>
    </row>
    <row r="413" spans="1:19" ht="41.25" hidden="1" customHeight="1">
      <c r="B413" s="135"/>
      <c r="F413" s="135"/>
      <c r="H413" s="135"/>
    </row>
    <row r="414" spans="1:19" ht="43.5" hidden="1" customHeight="1">
      <c r="B414" s="135"/>
      <c r="F414" s="135"/>
      <c r="H414" s="135"/>
    </row>
    <row r="415" spans="1:19" ht="77.25" customHeight="1">
      <c r="B415" s="135"/>
      <c r="F415" s="135"/>
      <c r="H415" s="135"/>
    </row>
    <row r="416" spans="1:19" ht="39.75" customHeight="1">
      <c r="B416" s="135"/>
      <c r="F416" s="135"/>
      <c r="H416" s="135"/>
    </row>
    <row r="417" spans="2:8" ht="78.75" hidden="1" customHeight="1">
      <c r="B417" s="135"/>
      <c r="F417" s="135"/>
      <c r="H417" s="135"/>
    </row>
    <row r="418" spans="2:8" ht="39.75" hidden="1" customHeight="1">
      <c r="B418" s="135"/>
      <c r="F418" s="135"/>
      <c r="H418" s="135"/>
    </row>
    <row r="419" spans="2:8" ht="39.75" hidden="1" customHeight="1">
      <c r="B419" s="135"/>
      <c r="F419" s="135"/>
      <c r="H419" s="135"/>
    </row>
    <row r="420" spans="2:8" ht="60.75" customHeight="1">
      <c r="B420" s="135"/>
      <c r="F420" s="135"/>
      <c r="H420" s="135"/>
    </row>
    <row r="421" spans="2:8" ht="39.75" customHeight="1">
      <c r="B421" s="135"/>
      <c r="F421" s="135"/>
      <c r="H421" s="135"/>
    </row>
    <row r="422" spans="2:8" ht="72" customHeight="1">
      <c r="B422" s="135"/>
      <c r="F422" s="135"/>
      <c r="H422" s="135"/>
    </row>
    <row r="423" spans="2:8" ht="45" customHeight="1">
      <c r="B423" s="135"/>
      <c r="F423" s="135"/>
      <c r="H423" s="135"/>
    </row>
    <row r="424" spans="2:8" ht="81" customHeight="1">
      <c r="B424" s="135"/>
      <c r="F424" s="135"/>
      <c r="H424" s="135"/>
    </row>
    <row r="425" spans="2:8" ht="37.5" customHeight="1">
      <c r="B425" s="135"/>
      <c r="F425" s="135"/>
      <c r="H425" s="135"/>
    </row>
    <row r="426" spans="2:8" ht="60" hidden="1" customHeight="1">
      <c r="B426" s="135"/>
      <c r="F426" s="135"/>
      <c r="H426" s="135"/>
    </row>
    <row r="427" spans="2:8" ht="39.75" hidden="1" customHeight="1">
      <c r="B427" s="135"/>
      <c r="F427" s="135"/>
      <c r="H427" s="135"/>
    </row>
    <row r="428" spans="2:8" ht="62.25" hidden="1" customHeight="1"/>
    <row r="429" spans="2:8" ht="40.5" hidden="1" customHeight="1"/>
    <row r="430" spans="2:8" ht="135" customHeight="1"/>
    <row r="431" spans="2:8" ht="40.5" customHeight="1"/>
    <row r="432" spans="2:8" ht="25.5" customHeight="1"/>
    <row r="433" spans="1:19" ht="20.25" hidden="1" customHeight="1"/>
    <row r="434" spans="1:19" ht="40.5" hidden="1" customHeight="1"/>
    <row r="435" spans="1:19" ht="98.25" customHeight="1"/>
    <row r="436" spans="1:19" ht="24" hidden="1" customHeight="1"/>
    <row r="437" spans="1:19" ht="37.5" customHeight="1"/>
    <row r="438" spans="1:19" ht="57.75" hidden="1" customHeight="1"/>
    <row r="439" spans="1:19" ht="31.5" hidden="1" customHeight="1"/>
    <row r="440" spans="1:19" ht="45" hidden="1" customHeight="1"/>
    <row r="441" spans="1:19" ht="104.25" hidden="1" customHeight="1"/>
    <row r="442" spans="1:19" ht="39.75" hidden="1" customHeight="1"/>
    <row r="443" spans="1:19" s="280" customFormat="1" ht="95.25" customHeight="1">
      <c r="A443" s="135"/>
      <c r="B443" s="278"/>
      <c r="C443" s="135"/>
      <c r="D443" s="135"/>
      <c r="E443" s="135"/>
      <c r="F443" s="277"/>
      <c r="G443" s="135"/>
      <c r="H443" s="276"/>
      <c r="I443" s="135"/>
      <c r="S443" s="135"/>
    </row>
    <row r="444" spans="1:19" s="280" customFormat="1" ht="48" hidden="1" customHeight="1">
      <c r="A444" s="135"/>
      <c r="B444" s="278"/>
      <c r="C444" s="135"/>
      <c r="D444" s="135"/>
      <c r="E444" s="135"/>
      <c r="F444" s="277"/>
      <c r="G444" s="135"/>
      <c r="H444" s="276"/>
      <c r="I444" s="135"/>
    </row>
    <row r="445" spans="1:19" s="280" customFormat="1" ht="37.5" customHeight="1">
      <c r="A445" s="135"/>
      <c r="B445" s="278"/>
      <c r="C445" s="135"/>
      <c r="D445" s="135"/>
      <c r="E445" s="135"/>
      <c r="F445" s="277"/>
      <c r="G445" s="135"/>
      <c r="H445" s="276"/>
      <c r="I445" s="135"/>
    </row>
    <row r="446" spans="1:19" s="280" customFormat="1" ht="27.75" hidden="1" customHeight="1">
      <c r="A446" s="135"/>
      <c r="B446" s="278"/>
      <c r="C446" s="135"/>
      <c r="D446" s="135"/>
      <c r="E446" s="135"/>
      <c r="F446" s="277"/>
      <c r="G446" s="135"/>
      <c r="H446" s="276"/>
      <c r="I446" s="135"/>
    </row>
    <row r="447" spans="1:19" s="280" customFormat="1" ht="76.5" customHeight="1">
      <c r="A447" s="135"/>
      <c r="B447" s="278"/>
      <c r="C447" s="135"/>
      <c r="D447" s="135"/>
      <c r="E447" s="135"/>
      <c r="F447" s="277"/>
      <c r="G447" s="135"/>
      <c r="H447" s="276"/>
      <c r="I447" s="135"/>
    </row>
    <row r="448" spans="1:19" s="280" customFormat="1" ht="45" customHeight="1">
      <c r="A448" s="135"/>
      <c r="B448" s="278"/>
      <c r="C448" s="135"/>
      <c r="D448" s="135"/>
      <c r="E448" s="135"/>
      <c r="F448" s="277"/>
      <c r="G448" s="135"/>
      <c r="H448" s="276"/>
      <c r="I448" s="135"/>
    </row>
    <row r="449" spans="1:19" s="280" customFormat="1" ht="45" hidden="1" customHeight="1">
      <c r="A449" s="135"/>
      <c r="B449" s="278"/>
      <c r="C449" s="135"/>
      <c r="D449" s="135"/>
      <c r="E449" s="135"/>
      <c r="F449" s="277"/>
      <c r="G449" s="135"/>
      <c r="H449" s="276"/>
      <c r="I449" s="135"/>
    </row>
    <row r="450" spans="1:19" ht="24" customHeight="1">
      <c r="S450" s="280"/>
    </row>
    <row r="451" spans="1:19" ht="20.25" customHeight="1"/>
    <row r="452" spans="1:19" s="276" customFormat="1" ht="99" customHeight="1">
      <c r="A452" s="135"/>
      <c r="B452" s="278"/>
      <c r="C452" s="135"/>
      <c r="D452" s="135"/>
      <c r="E452" s="135"/>
      <c r="F452" s="277"/>
      <c r="G452" s="135"/>
      <c r="I452" s="135"/>
      <c r="J452" s="135"/>
      <c r="K452" s="135"/>
      <c r="L452" s="135"/>
      <c r="M452" s="135"/>
      <c r="N452" s="135"/>
      <c r="O452" s="135"/>
      <c r="P452" s="135"/>
      <c r="Q452" s="135"/>
      <c r="R452" s="135"/>
      <c r="S452" s="135"/>
    </row>
    <row r="453" spans="1:19" s="276" customFormat="1" ht="39" customHeight="1">
      <c r="A453" s="135"/>
      <c r="B453" s="278"/>
      <c r="C453" s="135"/>
      <c r="D453" s="135"/>
      <c r="E453" s="135"/>
      <c r="F453" s="277"/>
      <c r="G453" s="135"/>
      <c r="I453" s="135"/>
      <c r="J453" s="135"/>
      <c r="K453" s="135"/>
      <c r="L453" s="135"/>
      <c r="M453" s="135"/>
      <c r="N453" s="135"/>
      <c r="O453" s="135"/>
      <c r="P453" s="135"/>
      <c r="Q453" s="135"/>
      <c r="R453" s="135"/>
      <c r="S453" s="135"/>
    </row>
    <row r="454" spans="1:19" s="276" customFormat="1" ht="21" hidden="1" customHeight="1">
      <c r="A454" s="135"/>
      <c r="B454" s="278"/>
      <c r="C454" s="135"/>
      <c r="D454" s="135"/>
      <c r="E454" s="135"/>
      <c r="F454" s="277"/>
      <c r="G454" s="135"/>
      <c r="I454" s="135"/>
      <c r="J454" s="135"/>
      <c r="K454" s="135"/>
      <c r="L454" s="135"/>
      <c r="M454" s="135"/>
      <c r="N454" s="135"/>
      <c r="O454" s="135"/>
      <c r="P454" s="135"/>
      <c r="Q454" s="135"/>
      <c r="R454" s="135"/>
      <c r="S454" s="135"/>
    </row>
    <row r="455" spans="1:19" s="276" customFormat="1" ht="40.5" hidden="1" customHeight="1">
      <c r="A455" s="135"/>
      <c r="B455" s="278"/>
      <c r="C455" s="135"/>
      <c r="D455" s="135"/>
      <c r="E455" s="135"/>
      <c r="F455" s="277"/>
      <c r="G455" s="135"/>
      <c r="I455" s="135"/>
      <c r="J455" s="135"/>
      <c r="K455" s="135"/>
      <c r="L455" s="135"/>
      <c r="M455" s="135"/>
      <c r="N455" s="135"/>
      <c r="O455" s="135"/>
      <c r="P455" s="135"/>
      <c r="Q455" s="135"/>
      <c r="R455" s="135"/>
      <c r="S455" s="135"/>
    </row>
    <row r="456" spans="1:19" s="276" customFormat="1" ht="40.5" hidden="1" customHeight="1">
      <c r="A456" s="135"/>
      <c r="B456" s="278"/>
      <c r="C456" s="135"/>
      <c r="D456" s="135"/>
      <c r="E456" s="135"/>
      <c r="F456" s="277"/>
      <c r="G456" s="135"/>
      <c r="I456" s="135"/>
      <c r="J456" s="135"/>
      <c r="K456" s="135"/>
      <c r="L456" s="135"/>
      <c r="M456" s="135"/>
      <c r="N456" s="135"/>
      <c r="O456" s="135"/>
      <c r="P456" s="135"/>
      <c r="Q456" s="135"/>
      <c r="R456" s="135"/>
      <c r="S456" s="135"/>
    </row>
    <row r="457" spans="1:19" s="276" customFormat="1" ht="60.75" customHeight="1">
      <c r="A457" s="135"/>
      <c r="B457" s="278"/>
      <c r="C457" s="135"/>
      <c r="D457" s="135"/>
      <c r="E457" s="135"/>
      <c r="F457" s="277"/>
      <c r="G457" s="135"/>
      <c r="I457" s="135"/>
      <c r="J457" s="135"/>
      <c r="K457" s="135"/>
      <c r="L457" s="135"/>
      <c r="M457" s="135"/>
      <c r="N457" s="135"/>
      <c r="O457" s="135"/>
      <c r="P457" s="135"/>
      <c r="Q457" s="135"/>
      <c r="R457" s="135"/>
      <c r="S457" s="135"/>
    </row>
    <row r="458" spans="1:19" s="276" customFormat="1" ht="96.75" customHeight="1">
      <c r="A458" s="135"/>
      <c r="B458" s="278"/>
      <c r="C458" s="135"/>
      <c r="D458" s="135"/>
      <c r="E458" s="135"/>
      <c r="F458" s="277"/>
      <c r="G458" s="135"/>
      <c r="I458" s="135"/>
      <c r="J458" s="135"/>
      <c r="K458" s="135"/>
      <c r="L458" s="135"/>
      <c r="M458" s="135"/>
      <c r="N458" s="135"/>
      <c r="O458" s="135"/>
      <c r="P458" s="135"/>
      <c r="Q458" s="135"/>
      <c r="R458" s="135"/>
      <c r="S458" s="135"/>
    </row>
    <row r="459" spans="1:19" s="276" customFormat="1" ht="45.75" customHeight="1">
      <c r="A459" s="135"/>
      <c r="B459" s="278"/>
      <c r="C459" s="135"/>
      <c r="D459" s="135"/>
      <c r="E459" s="135"/>
      <c r="F459" s="277"/>
      <c r="G459" s="135"/>
      <c r="I459" s="135"/>
      <c r="J459" s="135"/>
      <c r="K459" s="135"/>
      <c r="L459" s="135"/>
      <c r="M459" s="135"/>
      <c r="N459" s="135"/>
      <c r="O459" s="135"/>
      <c r="P459" s="135"/>
      <c r="Q459" s="135"/>
      <c r="R459" s="135"/>
      <c r="S459" s="135"/>
    </row>
    <row r="460" spans="1:19" s="276" customFormat="1" ht="25.5" customHeight="1">
      <c r="A460" s="135"/>
      <c r="B460" s="278"/>
      <c r="C460" s="135"/>
      <c r="D460" s="135"/>
      <c r="E460" s="135"/>
      <c r="F460" s="277"/>
      <c r="G460" s="135"/>
      <c r="I460" s="135"/>
      <c r="J460" s="135"/>
      <c r="K460" s="135"/>
      <c r="L460" s="135"/>
      <c r="M460" s="135"/>
      <c r="N460" s="135"/>
      <c r="O460" s="135"/>
      <c r="P460" s="135"/>
      <c r="Q460" s="135"/>
      <c r="R460" s="135"/>
      <c r="S460" s="135"/>
    </row>
    <row r="461" spans="1:19" s="276" customFormat="1" ht="39.75" hidden="1" customHeight="1">
      <c r="A461" s="135"/>
      <c r="B461" s="278"/>
      <c r="C461" s="135"/>
      <c r="D461" s="135"/>
      <c r="E461" s="135"/>
      <c r="F461" s="277"/>
      <c r="G461" s="135"/>
      <c r="I461" s="135"/>
      <c r="J461" s="135"/>
      <c r="K461" s="135"/>
      <c r="L461" s="135"/>
      <c r="M461" s="135"/>
      <c r="N461" s="135"/>
      <c r="O461" s="135"/>
      <c r="P461" s="135"/>
      <c r="Q461" s="135"/>
      <c r="R461" s="135"/>
      <c r="S461" s="135"/>
    </row>
    <row r="462" spans="1:19" s="276" customFormat="1" ht="40.5" hidden="1" customHeight="1">
      <c r="A462" s="135"/>
      <c r="B462" s="278"/>
      <c r="C462" s="135"/>
      <c r="D462" s="135"/>
      <c r="E462" s="135"/>
      <c r="F462" s="277"/>
      <c r="G462" s="135"/>
      <c r="I462" s="135"/>
      <c r="J462" s="135"/>
      <c r="K462" s="135"/>
      <c r="L462" s="135"/>
      <c r="M462" s="135"/>
      <c r="N462" s="135"/>
      <c r="O462" s="135"/>
      <c r="P462" s="135"/>
      <c r="Q462" s="135"/>
      <c r="R462" s="135"/>
      <c r="S462" s="135"/>
    </row>
    <row r="463" spans="1:19" s="276" customFormat="1" ht="40.5" customHeight="1">
      <c r="A463" s="135"/>
      <c r="B463" s="278"/>
      <c r="C463" s="135"/>
      <c r="D463" s="135"/>
      <c r="E463" s="135"/>
      <c r="F463" s="277"/>
      <c r="G463" s="135"/>
      <c r="I463" s="135"/>
      <c r="J463" s="135"/>
      <c r="K463" s="135"/>
      <c r="L463" s="135"/>
      <c r="M463" s="135"/>
      <c r="N463" s="135"/>
      <c r="O463" s="135"/>
      <c r="P463" s="135"/>
      <c r="Q463" s="135"/>
      <c r="R463" s="135"/>
      <c r="S463" s="135"/>
    </row>
    <row r="464" spans="1:19" s="276" customFormat="1" ht="40.5" customHeight="1">
      <c r="A464" s="135"/>
      <c r="B464" s="278"/>
      <c r="C464" s="135"/>
      <c r="D464" s="135"/>
      <c r="E464" s="135"/>
      <c r="F464" s="277"/>
      <c r="G464" s="135"/>
      <c r="I464" s="135"/>
      <c r="J464" s="135"/>
      <c r="K464" s="135"/>
      <c r="L464" s="135"/>
      <c r="M464" s="135"/>
      <c r="N464" s="135"/>
      <c r="O464" s="135"/>
      <c r="P464" s="135"/>
      <c r="Q464" s="135"/>
      <c r="R464" s="135"/>
      <c r="S464" s="135"/>
    </row>
    <row r="465" spans="1:19" s="276" customFormat="1" ht="21.75" customHeight="1">
      <c r="A465" s="135"/>
      <c r="B465" s="278"/>
      <c r="C465" s="135"/>
      <c r="D465" s="135"/>
      <c r="E465" s="135"/>
      <c r="F465" s="277"/>
      <c r="G465" s="135"/>
      <c r="I465" s="135"/>
      <c r="J465" s="135"/>
      <c r="K465" s="135"/>
      <c r="L465" s="135"/>
      <c r="M465" s="135"/>
      <c r="N465" s="135"/>
      <c r="O465" s="135"/>
      <c r="P465" s="135"/>
      <c r="Q465" s="135"/>
      <c r="R465" s="135"/>
      <c r="S465" s="135"/>
    </row>
    <row r="466" spans="1:19" s="276" customFormat="1" ht="115.5" customHeight="1">
      <c r="A466" s="135"/>
      <c r="B466" s="278"/>
      <c r="C466" s="135"/>
      <c r="D466" s="135"/>
      <c r="E466" s="135"/>
      <c r="F466" s="277"/>
      <c r="G466" s="135"/>
      <c r="I466" s="135"/>
      <c r="J466" s="135"/>
      <c r="K466" s="135"/>
      <c r="L466" s="135"/>
      <c r="M466" s="135"/>
      <c r="N466" s="135"/>
      <c r="O466" s="135"/>
      <c r="P466" s="135"/>
      <c r="Q466" s="135"/>
      <c r="R466" s="135"/>
      <c r="S466" s="135"/>
    </row>
    <row r="467" spans="1:19" s="276" customFormat="1" ht="100.5" customHeight="1">
      <c r="A467" s="135"/>
      <c r="B467" s="278"/>
      <c r="C467" s="135"/>
      <c r="D467" s="135"/>
      <c r="E467" s="135"/>
      <c r="F467" s="277"/>
      <c r="G467" s="135"/>
      <c r="I467" s="135"/>
      <c r="J467" s="135"/>
      <c r="K467" s="135"/>
      <c r="L467" s="135"/>
      <c r="M467" s="135"/>
      <c r="N467" s="135"/>
      <c r="O467" s="135"/>
      <c r="P467" s="135"/>
      <c r="Q467" s="135"/>
      <c r="R467" s="135"/>
      <c r="S467" s="135"/>
    </row>
    <row r="468" spans="1:19" ht="42.75" customHeight="1"/>
    <row r="469" spans="1:19" s="279" customFormat="1" ht="21.75" customHeight="1">
      <c r="A469" s="135"/>
      <c r="B469" s="278"/>
      <c r="C469" s="135"/>
      <c r="D469" s="135"/>
      <c r="E469" s="135"/>
      <c r="F469" s="277"/>
      <c r="G469" s="135"/>
      <c r="H469" s="276"/>
      <c r="I469" s="135"/>
      <c r="S469" s="135"/>
    </row>
    <row r="470" spans="1:19" ht="26.25" customHeight="1">
      <c r="S470" s="279"/>
    </row>
    <row r="471" spans="1:19" ht="26.25" hidden="1" customHeight="1"/>
    <row r="472" spans="1:19" ht="26.25" hidden="1" customHeight="1"/>
    <row r="473" spans="1:19" ht="156" customHeight="1"/>
    <row r="474" spans="1:19" ht="40.5" customHeight="1"/>
    <row r="475" spans="1:19" ht="40.5" hidden="1" customHeight="1"/>
    <row r="476" spans="1:19" ht="99.75" hidden="1" customHeight="1"/>
    <row r="477" spans="1:19" ht="36" hidden="1" customHeight="1"/>
    <row r="478" spans="1:19" ht="21.75" hidden="1" customHeight="1"/>
    <row r="479" spans="1:19" ht="72.75" customHeight="1"/>
    <row r="480" spans="1:19" ht="99" customHeight="1"/>
    <row r="481" spans="1:19" ht="42" customHeight="1"/>
    <row r="482" spans="1:19" ht="25.5" customHeight="1"/>
    <row r="483" spans="1:19" ht="174.75" customHeight="1"/>
    <row r="484" spans="1:19" ht="100.5" hidden="1" customHeight="1"/>
    <row r="485" spans="1:19" ht="38.25" hidden="1" customHeight="1"/>
    <row r="486" spans="1:19" ht="25.5" customHeight="1"/>
    <row r="487" spans="1:19" s="280" customFormat="1" ht="141" hidden="1" customHeight="1">
      <c r="A487" s="135"/>
      <c r="B487" s="278"/>
      <c r="C487" s="135"/>
      <c r="D487" s="135"/>
      <c r="E487" s="135"/>
      <c r="F487" s="277"/>
      <c r="G487" s="135"/>
      <c r="H487" s="276"/>
      <c r="I487" s="135"/>
      <c r="S487" s="135"/>
    </row>
    <row r="488" spans="1:19" s="280" customFormat="1" ht="45" hidden="1" customHeight="1">
      <c r="A488" s="135"/>
      <c r="B488" s="278"/>
      <c r="C488" s="135"/>
      <c r="D488" s="135"/>
      <c r="E488" s="135"/>
      <c r="F488" s="277"/>
      <c r="G488" s="135"/>
      <c r="H488" s="276"/>
      <c r="I488" s="135"/>
    </row>
    <row r="489" spans="1:19" s="280" customFormat="1" ht="23.25" hidden="1" customHeight="1">
      <c r="A489" s="135"/>
      <c r="B489" s="278"/>
      <c r="C489" s="135"/>
      <c r="D489" s="135"/>
      <c r="E489" s="135"/>
      <c r="F489" s="277"/>
      <c r="G489" s="135"/>
      <c r="H489" s="276"/>
      <c r="I489" s="135"/>
    </row>
    <row r="490" spans="1:19" s="280" customFormat="1" ht="96.75" hidden="1" customHeight="1">
      <c r="A490" s="135"/>
      <c r="B490" s="278"/>
      <c r="C490" s="135"/>
      <c r="D490" s="135"/>
      <c r="E490" s="135"/>
      <c r="F490" s="277"/>
      <c r="G490" s="135"/>
      <c r="H490" s="276"/>
      <c r="I490" s="135"/>
    </row>
    <row r="491" spans="1:19" s="280" customFormat="1" ht="148.5" customHeight="1">
      <c r="A491" s="135"/>
      <c r="B491" s="278"/>
      <c r="C491" s="135"/>
      <c r="D491" s="135"/>
      <c r="E491" s="135"/>
      <c r="F491" s="277"/>
      <c r="G491" s="135"/>
      <c r="H491" s="276"/>
      <c r="I491" s="135"/>
    </row>
    <row r="492" spans="1:19" s="280" customFormat="1" ht="31.5" customHeight="1">
      <c r="A492" s="135"/>
      <c r="B492" s="278"/>
      <c r="C492" s="135"/>
      <c r="D492" s="135"/>
      <c r="E492" s="135"/>
      <c r="F492" s="277"/>
      <c r="G492" s="135"/>
      <c r="H492" s="276"/>
      <c r="I492" s="135"/>
    </row>
    <row r="493" spans="1:19" s="280" customFormat="1" ht="68.25" hidden="1" customHeight="1">
      <c r="A493" s="135"/>
      <c r="B493" s="278"/>
      <c r="C493" s="135"/>
      <c r="D493" s="135"/>
      <c r="E493" s="135"/>
      <c r="F493" s="277"/>
      <c r="G493" s="135"/>
      <c r="H493" s="276"/>
      <c r="I493" s="135"/>
    </row>
    <row r="494" spans="1:19" s="280" customFormat="1" ht="44.25" hidden="1" customHeight="1">
      <c r="A494" s="135"/>
      <c r="B494" s="278"/>
      <c r="C494" s="135"/>
      <c r="D494" s="135"/>
      <c r="E494" s="135"/>
      <c r="F494" s="277"/>
      <c r="G494" s="135"/>
      <c r="H494" s="276"/>
      <c r="I494" s="135"/>
    </row>
    <row r="495" spans="1:19" s="280" customFormat="1" ht="61.5" customHeight="1">
      <c r="A495" s="135"/>
      <c r="B495" s="278"/>
      <c r="C495" s="135"/>
      <c r="D495" s="135"/>
      <c r="E495" s="135"/>
      <c r="F495" s="277"/>
      <c r="G495" s="135"/>
      <c r="H495" s="276"/>
      <c r="I495" s="135"/>
    </row>
    <row r="496" spans="1:19" s="280" customFormat="1" ht="42.75" customHeight="1">
      <c r="A496" s="135"/>
      <c r="B496" s="278"/>
      <c r="C496" s="135"/>
      <c r="D496" s="135"/>
      <c r="E496" s="135"/>
      <c r="F496" s="277"/>
      <c r="G496" s="135"/>
      <c r="H496" s="276"/>
      <c r="I496" s="135"/>
    </row>
    <row r="497" spans="1:9" s="280" customFormat="1" ht="99" customHeight="1">
      <c r="A497" s="135"/>
      <c r="B497" s="278"/>
      <c r="C497" s="135"/>
      <c r="D497" s="135"/>
      <c r="E497" s="135"/>
      <c r="F497" s="277"/>
      <c r="G497" s="135"/>
      <c r="H497" s="276"/>
      <c r="I497" s="135"/>
    </row>
    <row r="498" spans="1:9" s="280" customFormat="1" ht="96.75" customHeight="1">
      <c r="A498" s="135"/>
      <c r="B498" s="278"/>
      <c r="C498" s="135"/>
      <c r="D498" s="135"/>
      <c r="E498" s="135"/>
      <c r="F498" s="277"/>
      <c r="G498" s="135"/>
      <c r="H498" s="276"/>
      <c r="I498" s="135"/>
    </row>
    <row r="499" spans="1:9" s="280" customFormat="1" ht="57.75" customHeight="1">
      <c r="A499" s="135"/>
      <c r="B499" s="278"/>
      <c r="C499" s="135"/>
      <c r="D499" s="135"/>
      <c r="E499" s="135"/>
      <c r="F499" s="277"/>
      <c r="G499" s="135"/>
      <c r="H499" s="276"/>
      <c r="I499" s="135"/>
    </row>
    <row r="500" spans="1:9" s="280" customFormat="1" ht="21.75" customHeight="1">
      <c r="A500" s="135"/>
      <c r="B500" s="278"/>
      <c r="C500" s="135"/>
      <c r="D500" s="135"/>
      <c r="E500" s="135"/>
      <c r="F500" s="277"/>
      <c r="G500" s="135"/>
      <c r="H500" s="276"/>
      <c r="I500" s="135"/>
    </row>
    <row r="501" spans="1:9" s="280" customFormat="1" ht="82.5" customHeight="1">
      <c r="A501" s="135"/>
      <c r="B501" s="278"/>
      <c r="C501" s="135"/>
      <c r="D501" s="135"/>
      <c r="E501" s="135"/>
      <c r="F501" s="277"/>
      <c r="G501" s="135"/>
      <c r="H501" s="276"/>
      <c r="I501" s="135"/>
    </row>
    <row r="502" spans="1:9" s="280" customFormat="1" ht="42" customHeight="1">
      <c r="A502" s="135"/>
      <c r="B502" s="278"/>
      <c r="C502" s="135"/>
      <c r="D502" s="135"/>
      <c r="E502" s="135"/>
      <c r="F502" s="277"/>
      <c r="G502" s="135"/>
      <c r="H502" s="276"/>
      <c r="I502" s="135"/>
    </row>
    <row r="503" spans="1:9" s="280" customFormat="1" ht="58.5" customHeight="1">
      <c r="A503" s="135"/>
      <c r="B503" s="278"/>
      <c r="C503" s="135"/>
      <c r="D503" s="135"/>
      <c r="E503" s="135"/>
      <c r="F503" s="277"/>
      <c r="G503" s="135"/>
      <c r="H503" s="276"/>
      <c r="I503" s="135"/>
    </row>
    <row r="504" spans="1:9" s="280" customFormat="1" ht="39.75" customHeight="1">
      <c r="A504" s="135"/>
      <c r="B504" s="278"/>
      <c r="C504" s="135"/>
      <c r="D504" s="135"/>
      <c r="E504" s="135"/>
      <c r="F504" s="277"/>
      <c r="G504" s="135"/>
      <c r="H504" s="276"/>
      <c r="I504" s="135"/>
    </row>
    <row r="505" spans="1:9" s="280" customFormat="1" ht="76.5" customHeight="1">
      <c r="A505" s="135"/>
      <c r="B505" s="278"/>
      <c r="C505" s="135"/>
      <c r="D505" s="135"/>
      <c r="E505" s="135"/>
      <c r="F505" s="277"/>
      <c r="G505" s="135"/>
      <c r="H505" s="276"/>
      <c r="I505" s="135"/>
    </row>
    <row r="506" spans="1:9" s="280" customFormat="1" ht="47.25" customHeight="1">
      <c r="A506" s="135"/>
      <c r="B506" s="278"/>
      <c r="C506" s="135"/>
      <c r="D506" s="135"/>
      <c r="E506" s="135"/>
      <c r="F506" s="277"/>
      <c r="G506" s="135"/>
      <c r="H506" s="276"/>
      <c r="I506" s="135"/>
    </row>
    <row r="507" spans="1:9" s="280" customFormat="1" ht="30.75" customHeight="1">
      <c r="A507" s="135"/>
      <c r="B507" s="278"/>
      <c r="C507" s="135"/>
      <c r="D507" s="135"/>
      <c r="E507" s="135"/>
      <c r="F507" s="277"/>
      <c r="G507" s="135"/>
      <c r="H507" s="276"/>
      <c r="I507" s="135"/>
    </row>
    <row r="508" spans="1:9" s="280" customFormat="1" ht="79.5" customHeight="1">
      <c r="A508" s="135"/>
      <c r="B508" s="278"/>
      <c r="C508" s="135"/>
      <c r="D508" s="135"/>
      <c r="E508" s="135"/>
      <c r="F508" s="277"/>
      <c r="G508" s="135"/>
      <c r="H508" s="276"/>
      <c r="I508" s="135"/>
    </row>
    <row r="509" spans="1:9" s="280" customFormat="1" ht="44.25" customHeight="1">
      <c r="A509" s="135"/>
      <c r="B509" s="278"/>
      <c r="C509" s="135"/>
      <c r="D509" s="135"/>
      <c r="E509" s="135"/>
      <c r="F509" s="277"/>
      <c r="G509" s="135"/>
      <c r="H509" s="276"/>
      <c r="I509" s="135"/>
    </row>
    <row r="510" spans="1:9" s="280" customFormat="1" ht="81" customHeight="1">
      <c r="A510" s="135"/>
      <c r="B510" s="278"/>
      <c r="C510" s="135"/>
      <c r="D510" s="135"/>
      <c r="E510" s="135"/>
      <c r="F510" s="277"/>
      <c r="G510" s="135"/>
      <c r="H510" s="276"/>
      <c r="I510" s="135"/>
    </row>
    <row r="511" spans="1:9" s="280" customFormat="1" ht="41.25" customHeight="1">
      <c r="A511" s="135"/>
      <c r="B511" s="278"/>
      <c r="C511" s="135"/>
      <c r="D511" s="135"/>
      <c r="E511" s="135"/>
      <c r="F511" s="277"/>
      <c r="G511" s="135"/>
      <c r="H511" s="276"/>
      <c r="I511" s="135"/>
    </row>
    <row r="512" spans="1:9" s="280" customFormat="1" ht="45.75" hidden="1" customHeight="1">
      <c r="A512" s="135"/>
      <c r="B512" s="278"/>
      <c r="C512" s="135"/>
      <c r="D512" s="135"/>
      <c r="E512" s="135"/>
      <c r="F512" s="277"/>
      <c r="G512" s="135"/>
      <c r="H512" s="276"/>
      <c r="I512" s="135"/>
    </row>
    <row r="513" spans="1:19" s="280" customFormat="1" ht="34.5" hidden="1" customHeight="1">
      <c r="A513" s="135"/>
      <c r="B513" s="278"/>
      <c r="C513" s="135"/>
      <c r="D513" s="135"/>
      <c r="E513" s="135"/>
      <c r="F513" s="277"/>
      <c r="G513" s="135"/>
      <c r="H513" s="276"/>
      <c r="I513" s="135"/>
    </row>
    <row r="514" spans="1:19" ht="23.25" customHeight="1">
      <c r="S514" s="280"/>
    </row>
    <row r="515" spans="1:19" ht="99" customHeight="1"/>
    <row r="516" spans="1:19" ht="99.75" customHeight="1"/>
    <row r="517" spans="1:19" ht="42" customHeight="1"/>
    <row r="518" spans="1:19" ht="19.5" customHeight="1"/>
    <row r="519" spans="1:19" ht="99.75" customHeight="1"/>
    <row r="520" spans="1:19" ht="90.75" customHeight="1"/>
    <row r="521" spans="1:19" ht="42.75" customHeight="1"/>
    <row r="522" spans="1:19" ht="30" customHeight="1"/>
    <row r="523" spans="1:19" s="280" customFormat="1" ht="42.75" hidden="1" customHeight="1">
      <c r="A523" s="135"/>
      <c r="B523" s="278"/>
      <c r="C523" s="135"/>
      <c r="D523" s="135"/>
      <c r="E523" s="135"/>
      <c r="F523" s="277"/>
      <c r="G523" s="135"/>
      <c r="H523" s="276"/>
      <c r="I523" s="135"/>
      <c r="S523" s="135"/>
    </row>
    <row r="524" spans="1:19" s="280" customFormat="1" ht="99" hidden="1" customHeight="1">
      <c r="A524" s="135"/>
      <c r="B524" s="278"/>
      <c r="C524" s="135"/>
      <c r="D524" s="135"/>
      <c r="E524" s="135"/>
      <c r="F524" s="277"/>
      <c r="G524" s="135"/>
      <c r="H524" s="276"/>
      <c r="I524" s="135"/>
    </row>
    <row r="525" spans="1:19" s="279" customFormat="1" ht="27.75" customHeight="1">
      <c r="A525" s="135"/>
      <c r="B525" s="278"/>
      <c r="C525" s="135"/>
      <c r="D525" s="135"/>
      <c r="E525" s="135"/>
      <c r="F525" s="277"/>
      <c r="G525" s="135"/>
      <c r="H525" s="276"/>
      <c r="I525" s="135"/>
      <c r="S525" s="280"/>
    </row>
    <row r="526" spans="1:19" ht="21.75" customHeight="1">
      <c r="S526" s="279"/>
    </row>
    <row r="527" spans="1:19" ht="119.25" customHeight="1"/>
    <row r="528" spans="1:19" ht="24" customHeight="1"/>
    <row r="529" spans="1:19" ht="21.75" customHeight="1"/>
    <row r="530" spans="1:19" ht="63" customHeight="1"/>
    <row r="531" spans="1:19" ht="25.5" customHeight="1"/>
    <row r="532" spans="1:19" ht="21.75" customHeight="1"/>
    <row r="533" spans="1:19" ht="21.75" hidden="1" customHeight="1"/>
    <row r="534" spans="1:19" ht="113.25" customHeight="1"/>
    <row r="535" spans="1:19" ht="26.25" customHeight="1"/>
    <row r="536" spans="1:19" s="280" customFormat="1" ht="97.5" customHeight="1">
      <c r="A536" s="135"/>
      <c r="B536" s="278"/>
      <c r="C536" s="135"/>
      <c r="D536" s="135"/>
      <c r="E536" s="135"/>
      <c r="F536" s="277"/>
      <c r="G536" s="135"/>
      <c r="H536" s="276"/>
      <c r="I536" s="135"/>
      <c r="S536" s="135"/>
    </row>
    <row r="537" spans="1:19" s="280" customFormat="1" ht="25.5" customHeight="1">
      <c r="A537" s="135"/>
      <c r="B537" s="278"/>
      <c r="C537" s="135"/>
      <c r="D537" s="135"/>
      <c r="E537" s="135"/>
      <c r="F537" s="277"/>
      <c r="G537" s="135"/>
      <c r="H537" s="276"/>
      <c r="I537" s="135"/>
    </row>
    <row r="538" spans="1:19" ht="41.25" hidden="1" customHeight="1">
      <c r="S538" s="280"/>
    </row>
    <row r="539" spans="1:19" ht="26.25" hidden="1" customHeight="1"/>
    <row r="540" spans="1:19" ht="26.25" hidden="1" customHeight="1"/>
    <row r="541" spans="1:19" ht="26.25" hidden="1" customHeight="1"/>
    <row r="542" spans="1:19" ht="26.25" hidden="1" customHeight="1"/>
    <row r="543" spans="1:19" ht="24" hidden="1" customHeight="1"/>
    <row r="544" spans="1:19" ht="64.5" hidden="1" customHeight="1"/>
    <row r="545" spans="1:19" ht="21.75" hidden="1" customHeight="1"/>
    <row r="546" spans="1:19" ht="58.5" customHeight="1"/>
    <row r="547" spans="1:19" ht="26.25" customHeight="1"/>
    <row r="548" spans="1:19" ht="19.5" customHeight="1"/>
    <row r="549" spans="1:19" ht="156.75" customHeight="1"/>
    <row r="550" spans="1:19" ht="27.75" customHeight="1"/>
    <row r="551" spans="1:19" s="279" customFormat="1" ht="24" customHeight="1">
      <c r="A551" s="135"/>
      <c r="B551" s="278"/>
      <c r="C551" s="135"/>
      <c r="D551" s="135"/>
      <c r="E551" s="135"/>
      <c r="F551" s="277"/>
      <c r="G551" s="135"/>
      <c r="H551" s="276"/>
      <c r="I551" s="135"/>
      <c r="S551" s="135"/>
    </row>
    <row r="552" spans="1:19" ht="23.25" customHeight="1">
      <c r="S552" s="279"/>
    </row>
    <row r="553" spans="1:19" ht="55.5" customHeight="1"/>
    <row r="554" spans="1:19" ht="40.5" customHeight="1"/>
    <row r="555" spans="1:19" ht="25.5" customHeight="1"/>
    <row r="556" spans="1:19" ht="24" customHeight="1"/>
    <row r="557" spans="1:19" s="279" customFormat="1" ht="34.5" customHeight="1">
      <c r="A557" s="135"/>
      <c r="B557" s="278"/>
      <c r="C557" s="135"/>
      <c r="D557" s="135"/>
      <c r="E557" s="135"/>
      <c r="F557" s="277"/>
      <c r="G557" s="135"/>
      <c r="H557" s="276"/>
      <c r="I557" s="135"/>
      <c r="S557" s="135"/>
    </row>
    <row r="558" spans="1:19" ht="34.5" hidden="1" customHeight="1">
      <c r="S558" s="279"/>
    </row>
    <row r="559" spans="1:19" ht="120" customHeight="1"/>
    <row r="560" spans="1:19" ht="27" customHeight="1"/>
    <row r="561" spans="1:19" s="279" customFormat="1" ht="54" customHeight="1">
      <c r="A561" s="135"/>
      <c r="B561" s="278"/>
      <c r="C561" s="135"/>
      <c r="D561" s="135"/>
      <c r="E561" s="135"/>
      <c r="F561" s="277"/>
      <c r="G561" s="135"/>
      <c r="H561" s="276"/>
      <c r="I561" s="135"/>
      <c r="S561" s="135"/>
    </row>
    <row r="562" spans="1:19" ht="134.25" customHeight="1">
      <c r="S562" s="279"/>
    </row>
    <row r="563" spans="1:19" ht="40.5" customHeight="1"/>
    <row r="564" spans="1:19" ht="22.5" customHeight="1"/>
    <row r="565" spans="1:19" ht="19.5" customHeight="1"/>
    <row r="566" spans="1:19" ht="118.5" customHeight="1"/>
    <row r="567" spans="1:19" ht="21.75" customHeight="1"/>
    <row r="568" spans="1:19" ht="22.5" customHeight="1"/>
    <row r="569" spans="1:19" ht="55.5" hidden="1" customHeight="1"/>
    <row r="570" spans="1:19" ht="26.25" hidden="1" customHeight="1"/>
    <row r="571" spans="1:19" ht="111" hidden="1" customHeight="1"/>
    <row r="572" spans="1:19" ht="21.75" hidden="1" customHeight="1">
      <c r="B572" s="135"/>
      <c r="F572" s="135"/>
      <c r="H572" s="135"/>
    </row>
    <row r="573" spans="1:19" ht="151.5" customHeight="1">
      <c r="B573" s="135"/>
      <c r="F573" s="135"/>
      <c r="H573" s="135"/>
    </row>
    <row r="574" spans="1:19" ht="23.25" customHeight="1">
      <c r="B574" s="135"/>
      <c r="F574" s="135"/>
      <c r="H574" s="135"/>
    </row>
    <row r="575" spans="1:19" ht="27.75" customHeight="1">
      <c r="B575" s="135"/>
      <c r="F575" s="135"/>
      <c r="H575" s="135"/>
    </row>
    <row r="576" spans="1:19" ht="27.75" customHeight="1">
      <c r="B576" s="135"/>
      <c r="F576" s="135"/>
      <c r="H576" s="135"/>
    </row>
    <row r="577" spans="2:8" ht="27.75" customHeight="1">
      <c r="B577" s="135"/>
      <c r="F577" s="135"/>
      <c r="H577" s="135"/>
    </row>
    <row r="578" spans="2:8" ht="27.75" customHeight="1">
      <c r="B578" s="135"/>
      <c r="F578" s="135"/>
      <c r="H578" s="135"/>
    </row>
    <row r="579" spans="2:8" ht="27.75" customHeight="1">
      <c r="B579" s="135"/>
      <c r="F579" s="135"/>
      <c r="H579" s="135"/>
    </row>
    <row r="580" spans="2:8" ht="27.75" customHeight="1">
      <c r="B580" s="135"/>
      <c r="F580" s="135"/>
      <c r="H580" s="135"/>
    </row>
    <row r="581" spans="2:8" ht="27.75" customHeight="1">
      <c r="B581" s="135"/>
      <c r="F581" s="135"/>
      <c r="H581" s="135"/>
    </row>
    <row r="582" spans="2:8" ht="27.75" customHeight="1">
      <c r="B582" s="135"/>
      <c r="F582" s="135"/>
      <c r="H582" s="135"/>
    </row>
    <row r="583" spans="2:8" ht="27.75" customHeight="1">
      <c r="B583" s="135"/>
      <c r="F583" s="135"/>
      <c r="H583" s="135"/>
    </row>
    <row r="584" spans="2:8" ht="27.75" customHeight="1">
      <c r="B584" s="135"/>
      <c r="F584" s="135"/>
      <c r="H584" s="135"/>
    </row>
    <row r="585" spans="2:8" ht="27.75" customHeight="1">
      <c r="B585" s="135"/>
      <c r="F585" s="135"/>
      <c r="H585" s="135"/>
    </row>
    <row r="586" spans="2:8" ht="27.75" customHeight="1">
      <c r="B586" s="135"/>
      <c r="F586" s="135"/>
      <c r="H586" s="135"/>
    </row>
    <row r="587" spans="2:8" ht="27.75" customHeight="1">
      <c r="B587" s="135"/>
      <c r="F587" s="135"/>
      <c r="H587" s="135"/>
    </row>
    <row r="588" spans="2:8" ht="27.75" customHeight="1">
      <c r="B588" s="135"/>
      <c r="F588" s="135"/>
      <c r="H588" s="135"/>
    </row>
    <row r="589" spans="2:8" ht="27.75" customHeight="1">
      <c r="B589" s="135"/>
      <c r="F589" s="135"/>
      <c r="H589" s="135"/>
    </row>
    <row r="590" spans="2:8" ht="27.75" customHeight="1">
      <c r="B590" s="135"/>
      <c r="F590" s="135"/>
      <c r="H590" s="135"/>
    </row>
    <row r="591" spans="2:8" ht="27.75" customHeight="1">
      <c r="B591" s="135"/>
      <c r="F591" s="135"/>
      <c r="H591" s="135"/>
    </row>
    <row r="592" spans="2:8" ht="27.75" customHeight="1">
      <c r="B592" s="135"/>
      <c r="F592" s="135"/>
      <c r="H592" s="135"/>
    </row>
    <row r="593" spans="2:8" ht="27.75" customHeight="1">
      <c r="B593" s="135"/>
      <c r="F593" s="135"/>
      <c r="H593" s="135"/>
    </row>
    <row r="594" spans="2:8" ht="27.75" customHeight="1">
      <c r="B594" s="135"/>
      <c r="F594" s="135"/>
      <c r="H594" s="135"/>
    </row>
    <row r="595" spans="2:8" ht="27.75" customHeight="1">
      <c r="B595" s="135"/>
      <c r="F595" s="135"/>
      <c r="H595" s="135"/>
    </row>
    <row r="596" spans="2:8" ht="27.75" customHeight="1">
      <c r="B596" s="135"/>
      <c r="F596" s="135"/>
      <c r="H596" s="135"/>
    </row>
    <row r="597" spans="2:8" ht="27.75" customHeight="1">
      <c r="B597" s="135"/>
      <c r="F597" s="135"/>
      <c r="H597" s="135"/>
    </row>
    <row r="598" spans="2:8" ht="27.75" customHeight="1">
      <c r="B598" s="135"/>
      <c r="F598" s="135"/>
      <c r="H598" s="135"/>
    </row>
    <row r="599" spans="2:8" ht="27.75" customHeight="1">
      <c r="B599" s="135"/>
      <c r="F599" s="135"/>
      <c r="H599" s="135"/>
    </row>
    <row r="600" spans="2:8" ht="27.75" customHeight="1">
      <c r="B600" s="135"/>
      <c r="F600" s="135"/>
      <c r="H600" s="135"/>
    </row>
    <row r="601" spans="2:8" ht="27.75" customHeight="1">
      <c r="B601" s="135"/>
      <c r="F601" s="135"/>
      <c r="H601" s="135"/>
    </row>
    <row r="602" spans="2:8" ht="27.75" customHeight="1">
      <c r="B602" s="135"/>
      <c r="F602" s="135"/>
      <c r="H602" s="135"/>
    </row>
    <row r="603" spans="2:8" ht="27.75" customHeight="1">
      <c r="B603" s="135"/>
      <c r="F603" s="135"/>
      <c r="H603" s="135"/>
    </row>
    <row r="604" spans="2:8" ht="27.75" customHeight="1">
      <c r="B604" s="135"/>
      <c r="F604" s="135"/>
      <c r="H604" s="135"/>
    </row>
    <row r="605" spans="2:8" ht="27.75" customHeight="1">
      <c r="B605" s="135"/>
      <c r="F605" s="135"/>
      <c r="H605" s="135"/>
    </row>
    <row r="606" spans="2:8" ht="27.75" customHeight="1">
      <c r="B606" s="135"/>
      <c r="F606" s="135"/>
      <c r="H606" s="135"/>
    </row>
    <row r="607" spans="2:8" ht="27.75" customHeight="1">
      <c r="B607" s="135"/>
      <c r="F607" s="135"/>
      <c r="H607" s="135"/>
    </row>
    <row r="608" spans="2:8" ht="27.75" customHeight="1">
      <c r="B608" s="135"/>
      <c r="F608" s="135"/>
      <c r="H608" s="135"/>
    </row>
    <row r="609" spans="2:8" ht="27.75" customHeight="1">
      <c r="B609" s="135"/>
      <c r="F609" s="135"/>
      <c r="H609" s="135"/>
    </row>
    <row r="610" spans="2:8" ht="27.75" customHeight="1">
      <c r="B610" s="135"/>
      <c r="F610" s="135"/>
      <c r="H610" s="135"/>
    </row>
    <row r="611" spans="2:8" ht="27.75" customHeight="1">
      <c r="B611" s="135"/>
      <c r="F611" s="135"/>
      <c r="H611" s="135"/>
    </row>
    <row r="612" spans="2:8" ht="27.75" customHeight="1">
      <c r="B612" s="135"/>
      <c r="F612" s="135"/>
      <c r="H612" s="135"/>
    </row>
    <row r="613" spans="2:8" ht="27.75" customHeight="1">
      <c r="B613" s="135"/>
      <c r="F613" s="135"/>
      <c r="H613" s="135"/>
    </row>
    <row r="614" spans="2:8" ht="27.75" customHeight="1">
      <c r="B614" s="135"/>
      <c r="F614" s="135"/>
      <c r="H614" s="135"/>
    </row>
    <row r="615" spans="2:8" ht="27.75" customHeight="1">
      <c r="B615" s="135"/>
      <c r="F615" s="135"/>
      <c r="H615" s="135"/>
    </row>
    <row r="616" spans="2:8" ht="27.75" customHeight="1">
      <c r="B616" s="135"/>
      <c r="F616" s="135"/>
      <c r="H616" s="135"/>
    </row>
    <row r="617" spans="2:8" ht="27.75" customHeight="1">
      <c r="B617" s="135"/>
      <c r="F617" s="135"/>
      <c r="H617" s="135"/>
    </row>
    <row r="618" spans="2:8" ht="27.75" customHeight="1">
      <c r="B618" s="135"/>
      <c r="F618" s="135"/>
      <c r="H618" s="135"/>
    </row>
    <row r="619" spans="2:8" ht="27.75" customHeight="1">
      <c r="B619" s="135"/>
      <c r="F619" s="135"/>
      <c r="H619" s="135"/>
    </row>
    <row r="620" spans="2:8" ht="27.75" customHeight="1">
      <c r="B620" s="135"/>
      <c r="F620" s="135"/>
      <c r="H620" s="135"/>
    </row>
    <row r="621" spans="2:8" ht="27.75" customHeight="1">
      <c r="B621" s="135"/>
      <c r="F621" s="135"/>
      <c r="H621" s="135"/>
    </row>
    <row r="622" spans="2:8" ht="27.75" customHeight="1">
      <c r="B622" s="135"/>
      <c r="F622" s="135"/>
      <c r="H622" s="135"/>
    </row>
    <row r="623" spans="2:8" ht="27.75" customHeight="1">
      <c r="B623" s="135"/>
      <c r="F623" s="135"/>
      <c r="H623" s="135"/>
    </row>
    <row r="624" spans="2:8" ht="27.75" customHeight="1">
      <c r="B624" s="135"/>
      <c r="F624" s="135"/>
      <c r="H624" s="135"/>
    </row>
    <row r="625" spans="2:8" ht="27.75" customHeight="1">
      <c r="B625" s="135"/>
      <c r="F625" s="135"/>
      <c r="H625" s="135"/>
    </row>
    <row r="626" spans="2:8" ht="27.75" customHeight="1">
      <c r="B626" s="135"/>
      <c r="F626" s="135"/>
      <c r="H626" s="135"/>
    </row>
    <row r="627" spans="2:8" ht="27.75" customHeight="1">
      <c r="B627" s="135"/>
      <c r="F627" s="135"/>
      <c r="H627" s="135"/>
    </row>
    <row r="628" spans="2:8" ht="27.75" customHeight="1">
      <c r="B628" s="135"/>
      <c r="F628" s="135"/>
      <c r="H628" s="135"/>
    </row>
    <row r="629" spans="2:8" ht="27.75" customHeight="1">
      <c r="B629" s="135"/>
      <c r="F629" s="135"/>
      <c r="H629" s="135"/>
    </row>
    <row r="630" spans="2:8" ht="27.75" customHeight="1">
      <c r="B630" s="135"/>
      <c r="F630" s="135"/>
      <c r="H630" s="135"/>
    </row>
    <row r="631" spans="2:8" ht="27.75" customHeight="1">
      <c r="B631" s="135"/>
      <c r="F631" s="135"/>
      <c r="H631" s="135"/>
    </row>
    <row r="632" spans="2:8" ht="27.75" customHeight="1">
      <c r="B632" s="135"/>
      <c r="F632" s="135"/>
      <c r="H632" s="135"/>
    </row>
    <row r="633" spans="2:8" ht="27.75" customHeight="1">
      <c r="B633" s="135"/>
      <c r="F633" s="135"/>
      <c r="H633" s="135"/>
    </row>
    <row r="634" spans="2:8" ht="27.75" customHeight="1">
      <c r="B634" s="135"/>
      <c r="F634" s="135"/>
      <c r="H634" s="135"/>
    </row>
    <row r="635" spans="2:8" ht="27.75" customHeight="1">
      <c r="B635" s="135"/>
      <c r="F635" s="135"/>
      <c r="H635" s="135"/>
    </row>
    <row r="636" spans="2:8" ht="27.75" customHeight="1">
      <c r="B636" s="135"/>
      <c r="F636" s="135"/>
      <c r="H636" s="135"/>
    </row>
    <row r="637" spans="2:8" ht="27.75" customHeight="1">
      <c r="B637" s="135"/>
      <c r="F637" s="135"/>
      <c r="H637" s="135"/>
    </row>
    <row r="638" spans="2:8" ht="27.75" customHeight="1">
      <c r="B638" s="135"/>
      <c r="F638" s="135"/>
      <c r="H638" s="135"/>
    </row>
    <row r="639" spans="2:8" ht="27.75" customHeight="1">
      <c r="B639" s="135"/>
      <c r="F639" s="135"/>
      <c r="H639" s="135"/>
    </row>
    <row r="640" spans="2:8" ht="27.75" customHeight="1">
      <c r="B640" s="135"/>
      <c r="F640" s="135"/>
      <c r="H640" s="135"/>
    </row>
    <row r="641" spans="2:8" ht="27.75" customHeight="1">
      <c r="B641" s="135"/>
      <c r="F641" s="135"/>
      <c r="H641" s="135"/>
    </row>
    <row r="642" spans="2:8" ht="27.75" customHeight="1">
      <c r="B642" s="135"/>
      <c r="F642" s="135"/>
      <c r="H642" s="135"/>
    </row>
    <row r="643" spans="2:8" ht="27.75" customHeight="1">
      <c r="B643" s="135"/>
      <c r="F643" s="135"/>
      <c r="H643" s="135"/>
    </row>
    <row r="644" spans="2:8" ht="27.75" customHeight="1">
      <c r="B644" s="135"/>
      <c r="F644" s="135"/>
      <c r="H644" s="135"/>
    </row>
    <row r="645" spans="2:8" ht="27.75" customHeight="1">
      <c r="B645" s="135"/>
      <c r="F645" s="135"/>
      <c r="H645" s="135"/>
    </row>
    <row r="646" spans="2:8" ht="27.75" customHeight="1">
      <c r="B646" s="135"/>
      <c r="F646" s="135"/>
      <c r="H646" s="135"/>
    </row>
    <row r="647" spans="2:8" ht="27.75" customHeight="1">
      <c r="B647" s="135"/>
      <c r="F647" s="135"/>
      <c r="H647" s="135"/>
    </row>
    <row r="648" spans="2:8" ht="27.75" customHeight="1">
      <c r="B648" s="135"/>
      <c r="F648" s="135"/>
      <c r="H648" s="135"/>
    </row>
    <row r="649" spans="2:8" ht="27.75" customHeight="1">
      <c r="B649" s="135"/>
      <c r="F649" s="135"/>
      <c r="H649" s="135"/>
    </row>
    <row r="650" spans="2:8" ht="27.75" customHeight="1">
      <c r="B650" s="135"/>
      <c r="F650" s="135"/>
      <c r="H650" s="135"/>
    </row>
    <row r="651" spans="2:8" ht="27.75" customHeight="1">
      <c r="B651" s="135"/>
      <c r="F651" s="135"/>
      <c r="H651" s="135"/>
    </row>
    <row r="652" spans="2:8" ht="27.75" customHeight="1">
      <c r="B652" s="135"/>
      <c r="F652" s="135"/>
      <c r="H652" s="135"/>
    </row>
    <row r="653" spans="2:8" ht="27.75" customHeight="1">
      <c r="B653" s="135"/>
      <c r="F653" s="135"/>
      <c r="H653" s="135"/>
    </row>
    <row r="654" spans="2:8" ht="27.75" customHeight="1">
      <c r="B654" s="135"/>
      <c r="F654" s="135"/>
      <c r="H654" s="135"/>
    </row>
    <row r="655" spans="2:8" ht="27.75" customHeight="1">
      <c r="B655" s="135"/>
      <c r="F655" s="135"/>
      <c r="H655" s="135"/>
    </row>
    <row r="656" spans="2:8" ht="27.75" customHeight="1">
      <c r="B656" s="135"/>
      <c r="F656" s="135"/>
      <c r="H656" s="135"/>
    </row>
    <row r="657" spans="2:8" ht="27.75" customHeight="1">
      <c r="B657" s="135"/>
      <c r="F657" s="135"/>
      <c r="H657" s="135"/>
    </row>
    <row r="658" spans="2:8" ht="27.75" customHeight="1">
      <c r="B658" s="135"/>
      <c r="F658" s="135"/>
      <c r="H658" s="135"/>
    </row>
    <row r="659" spans="2:8" ht="27.75" customHeight="1">
      <c r="B659" s="135"/>
      <c r="F659" s="135"/>
      <c r="H659" s="135"/>
    </row>
    <row r="660" spans="2:8" ht="27.75" customHeight="1">
      <c r="B660" s="135"/>
      <c r="F660" s="135"/>
      <c r="H660" s="135"/>
    </row>
    <row r="661" spans="2:8" ht="27.75" customHeight="1">
      <c r="B661" s="135"/>
      <c r="F661" s="135"/>
      <c r="H661" s="135"/>
    </row>
    <row r="662" spans="2:8" ht="27.75" customHeight="1">
      <c r="B662" s="135"/>
      <c r="F662" s="135"/>
      <c r="H662" s="135"/>
    </row>
    <row r="663" spans="2:8" ht="27.75" customHeight="1">
      <c r="B663" s="135"/>
      <c r="F663" s="135"/>
      <c r="H663" s="135"/>
    </row>
    <row r="664" spans="2:8" ht="27.75" customHeight="1">
      <c r="B664" s="135"/>
      <c r="F664" s="135"/>
      <c r="H664" s="135"/>
    </row>
    <row r="665" spans="2:8" ht="27.75" customHeight="1">
      <c r="B665" s="135"/>
      <c r="F665" s="135"/>
      <c r="H665" s="135"/>
    </row>
    <row r="666" spans="2:8" ht="27.75" customHeight="1">
      <c r="B666" s="135"/>
      <c r="F666" s="135"/>
      <c r="H666" s="135"/>
    </row>
    <row r="667" spans="2:8" ht="27.75" customHeight="1">
      <c r="B667" s="135"/>
      <c r="F667" s="135"/>
      <c r="H667" s="135"/>
    </row>
    <row r="668" spans="2:8" ht="27.75" customHeight="1">
      <c r="B668" s="135"/>
      <c r="F668" s="135"/>
      <c r="H668" s="135"/>
    </row>
    <row r="669" spans="2:8" ht="27.75" customHeight="1">
      <c r="B669" s="135"/>
      <c r="F669" s="135"/>
      <c r="H669" s="135"/>
    </row>
    <row r="670" spans="2:8" ht="27.75" customHeight="1">
      <c r="B670" s="135"/>
      <c r="F670" s="135"/>
      <c r="H670" s="135"/>
    </row>
    <row r="671" spans="2:8" ht="27.75" customHeight="1">
      <c r="B671" s="135"/>
      <c r="F671" s="135"/>
      <c r="H671" s="135"/>
    </row>
    <row r="672" spans="2:8" ht="27.75" customHeight="1">
      <c r="B672" s="135"/>
      <c r="F672" s="135"/>
      <c r="H672" s="135"/>
    </row>
    <row r="673" spans="2:8" ht="27.75" customHeight="1">
      <c r="B673" s="135"/>
      <c r="F673" s="135"/>
      <c r="H673" s="135"/>
    </row>
    <row r="674" spans="2:8" ht="27.75" customHeight="1">
      <c r="B674" s="135"/>
      <c r="F674" s="135"/>
      <c r="H674" s="135"/>
    </row>
    <row r="675" spans="2:8" ht="27.75" customHeight="1">
      <c r="B675" s="135"/>
      <c r="F675" s="135"/>
      <c r="H675" s="135"/>
    </row>
    <row r="676" spans="2:8" ht="27.75" customHeight="1">
      <c r="B676" s="135"/>
      <c r="F676" s="135"/>
      <c r="H676" s="135"/>
    </row>
    <row r="677" spans="2:8" ht="27.75" customHeight="1">
      <c r="B677" s="135"/>
      <c r="F677" s="135"/>
      <c r="H677" s="135"/>
    </row>
    <row r="678" spans="2:8" ht="27.75" customHeight="1">
      <c r="B678" s="135"/>
      <c r="F678" s="135"/>
      <c r="H678" s="135"/>
    </row>
    <row r="679" spans="2:8" ht="27.75" customHeight="1">
      <c r="B679" s="135"/>
      <c r="F679" s="135"/>
      <c r="H679" s="135"/>
    </row>
    <row r="680" spans="2:8" ht="27.75" customHeight="1">
      <c r="B680" s="135"/>
      <c r="F680" s="135"/>
      <c r="H680" s="135"/>
    </row>
    <row r="681" spans="2:8" ht="27.75" customHeight="1">
      <c r="B681" s="135"/>
      <c r="F681" s="135"/>
      <c r="H681" s="135"/>
    </row>
    <row r="682" spans="2:8" ht="27.75" customHeight="1">
      <c r="B682" s="135"/>
      <c r="F682" s="135"/>
      <c r="H682" s="135"/>
    </row>
    <row r="683" spans="2:8" ht="27.75" customHeight="1">
      <c r="B683" s="135"/>
      <c r="F683" s="135"/>
      <c r="H683" s="135"/>
    </row>
    <row r="684" spans="2:8" ht="27.75" customHeight="1">
      <c r="B684" s="135"/>
      <c r="F684" s="135"/>
      <c r="H684" s="135"/>
    </row>
    <row r="685" spans="2:8" ht="27.75" customHeight="1">
      <c r="B685" s="135"/>
      <c r="F685" s="135"/>
      <c r="H685" s="135"/>
    </row>
    <row r="686" spans="2:8" ht="27.75" customHeight="1">
      <c r="B686" s="135"/>
      <c r="F686" s="135"/>
      <c r="H686" s="135"/>
    </row>
    <row r="687" spans="2:8" ht="27.75" customHeight="1">
      <c r="B687" s="135"/>
      <c r="F687" s="135"/>
      <c r="H687" s="135"/>
    </row>
    <row r="688" spans="2:8" ht="27.75" customHeight="1">
      <c r="B688" s="135"/>
      <c r="F688" s="135"/>
      <c r="H688" s="135"/>
    </row>
    <row r="689" spans="2:8" ht="27.75" customHeight="1">
      <c r="B689" s="135"/>
      <c r="F689" s="135"/>
      <c r="H689" s="135"/>
    </row>
    <row r="690" spans="2:8" ht="27.75" customHeight="1">
      <c r="B690" s="135"/>
      <c r="F690" s="135"/>
      <c r="H690" s="135"/>
    </row>
    <row r="691" spans="2:8" ht="27.75" customHeight="1">
      <c r="B691" s="135"/>
      <c r="F691" s="135"/>
      <c r="H691" s="135"/>
    </row>
    <row r="692" spans="2:8" ht="27.75" customHeight="1">
      <c r="B692" s="135"/>
      <c r="F692" s="135"/>
      <c r="H692" s="135"/>
    </row>
    <row r="693" spans="2:8" ht="27.75" customHeight="1">
      <c r="B693" s="135"/>
      <c r="F693" s="135"/>
      <c r="H693" s="135"/>
    </row>
    <row r="694" spans="2:8" ht="27.75" customHeight="1">
      <c r="B694" s="135"/>
      <c r="F694" s="135"/>
      <c r="H694" s="135"/>
    </row>
    <row r="695" spans="2:8" ht="27.75" customHeight="1">
      <c r="B695" s="135"/>
      <c r="F695" s="135"/>
      <c r="H695" s="135"/>
    </row>
    <row r="696" spans="2:8" ht="27.75" customHeight="1">
      <c r="B696" s="135"/>
      <c r="F696" s="135"/>
      <c r="H696" s="135"/>
    </row>
    <row r="697" spans="2:8" ht="27.75" customHeight="1">
      <c r="B697" s="135"/>
      <c r="F697" s="135"/>
      <c r="H697" s="135"/>
    </row>
    <row r="698" spans="2:8" ht="27.75" customHeight="1">
      <c r="B698" s="135"/>
      <c r="F698" s="135"/>
      <c r="H698" s="135"/>
    </row>
    <row r="699" spans="2:8" ht="27.75" customHeight="1">
      <c r="B699" s="135"/>
      <c r="F699" s="135"/>
      <c r="H699" s="135"/>
    </row>
    <row r="700" spans="2:8" ht="27.75" customHeight="1">
      <c r="B700" s="135"/>
      <c r="F700" s="135"/>
      <c r="H700" s="135"/>
    </row>
    <row r="701" spans="2:8" ht="27.75" customHeight="1">
      <c r="B701" s="135"/>
      <c r="F701" s="135"/>
      <c r="H701" s="135"/>
    </row>
    <row r="702" spans="2:8" ht="27.75" customHeight="1">
      <c r="B702" s="135"/>
      <c r="F702" s="135"/>
      <c r="H702" s="135"/>
    </row>
    <row r="703" spans="2:8" ht="27.75" customHeight="1">
      <c r="B703" s="135"/>
      <c r="F703" s="135"/>
      <c r="H703" s="135"/>
    </row>
    <row r="704" spans="2:8" ht="27.75" customHeight="1">
      <c r="B704" s="135"/>
      <c r="F704" s="135"/>
      <c r="H704" s="135"/>
    </row>
    <row r="705" spans="2:8" ht="27.75" customHeight="1">
      <c r="B705" s="135"/>
      <c r="F705" s="135"/>
      <c r="H705" s="135"/>
    </row>
    <row r="706" spans="2:8" ht="27.75" customHeight="1">
      <c r="B706" s="135"/>
      <c r="F706" s="135"/>
      <c r="H706" s="135"/>
    </row>
    <row r="707" spans="2:8" ht="27.75" customHeight="1">
      <c r="B707" s="135"/>
      <c r="F707" s="135"/>
      <c r="H707" s="135"/>
    </row>
    <row r="708" spans="2:8" ht="27.75" customHeight="1">
      <c r="B708" s="135"/>
      <c r="F708" s="135"/>
      <c r="H708" s="135"/>
    </row>
    <row r="709" spans="2:8" ht="27.75" customHeight="1">
      <c r="B709" s="135"/>
      <c r="F709" s="135"/>
      <c r="H709" s="135"/>
    </row>
    <row r="710" spans="2:8" ht="27.75" customHeight="1">
      <c r="B710" s="135"/>
      <c r="F710" s="135"/>
      <c r="H710" s="135"/>
    </row>
    <row r="711" spans="2:8" ht="27.75" customHeight="1">
      <c r="B711" s="135"/>
      <c r="F711" s="135"/>
      <c r="H711" s="135"/>
    </row>
    <row r="712" spans="2:8" ht="27.75" customHeight="1">
      <c r="B712" s="135"/>
      <c r="F712" s="135"/>
      <c r="H712" s="135"/>
    </row>
    <row r="713" spans="2:8" ht="27.75" customHeight="1">
      <c r="B713" s="135"/>
      <c r="F713" s="135"/>
      <c r="H713" s="135"/>
    </row>
    <row r="714" spans="2:8" ht="27.75" customHeight="1">
      <c r="B714" s="135"/>
      <c r="F714" s="135"/>
      <c r="H714" s="135"/>
    </row>
    <row r="715" spans="2:8" ht="27.75" customHeight="1">
      <c r="B715" s="135"/>
      <c r="F715" s="135"/>
      <c r="H715" s="135"/>
    </row>
    <row r="716" spans="2:8" ht="27.75" customHeight="1">
      <c r="B716" s="135"/>
      <c r="F716" s="135"/>
      <c r="H716" s="135"/>
    </row>
    <row r="717" spans="2:8" ht="27.75" customHeight="1">
      <c r="B717" s="135"/>
      <c r="F717" s="135"/>
      <c r="H717" s="135"/>
    </row>
    <row r="718" spans="2:8" ht="27.75" customHeight="1">
      <c r="B718" s="135"/>
      <c r="F718" s="135"/>
      <c r="H718" s="135"/>
    </row>
    <row r="719" spans="2:8" ht="27.75" customHeight="1">
      <c r="B719" s="135"/>
      <c r="F719" s="135"/>
      <c r="H719" s="135"/>
    </row>
    <row r="720" spans="2:8" ht="27.75" customHeight="1">
      <c r="B720" s="135"/>
      <c r="F720" s="135"/>
      <c r="H720" s="135"/>
    </row>
    <row r="721" spans="2:8" ht="27.75" customHeight="1">
      <c r="B721" s="135"/>
      <c r="F721" s="135"/>
      <c r="H721" s="135"/>
    </row>
    <row r="722" spans="2:8" ht="27.75" customHeight="1">
      <c r="B722" s="135"/>
      <c r="F722" s="135"/>
      <c r="H722" s="135"/>
    </row>
    <row r="723" spans="2:8" ht="27.75" customHeight="1">
      <c r="B723" s="135"/>
      <c r="F723" s="135"/>
      <c r="H723" s="135"/>
    </row>
    <row r="724" spans="2:8" ht="27.75" customHeight="1">
      <c r="B724" s="135"/>
      <c r="F724" s="135"/>
      <c r="H724" s="135"/>
    </row>
    <row r="725" spans="2:8" ht="27.75" customHeight="1">
      <c r="B725" s="135"/>
      <c r="F725" s="135"/>
      <c r="H725" s="135"/>
    </row>
    <row r="726" spans="2:8" ht="27.75" customHeight="1">
      <c r="B726" s="135"/>
      <c r="F726" s="135"/>
      <c r="H726" s="135"/>
    </row>
    <row r="727" spans="2:8" ht="27.75" customHeight="1">
      <c r="B727" s="135"/>
      <c r="F727" s="135"/>
      <c r="H727" s="135"/>
    </row>
    <row r="728" spans="2:8" ht="27.75" customHeight="1">
      <c r="B728" s="135"/>
      <c r="F728" s="135"/>
      <c r="H728" s="135"/>
    </row>
    <row r="729" spans="2:8" ht="27.75" customHeight="1">
      <c r="B729" s="135"/>
      <c r="F729" s="135"/>
      <c r="H729" s="135"/>
    </row>
    <row r="730" spans="2:8" ht="27.75" customHeight="1">
      <c r="B730" s="135"/>
      <c r="F730" s="135"/>
      <c r="H730" s="135"/>
    </row>
    <row r="731" spans="2:8" ht="27.75" customHeight="1">
      <c r="B731" s="135"/>
      <c r="F731" s="135"/>
      <c r="H731" s="135"/>
    </row>
    <row r="732" spans="2:8" ht="27.75" customHeight="1">
      <c r="B732" s="135"/>
      <c r="F732" s="135"/>
      <c r="H732" s="135"/>
    </row>
    <row r="733" spans="2:8" ht="27.75" customHeight="1">
      <c r="B733" s="135"/>
      <c r="F733" s="135"/>
      <c r="H733" s="135"/>
    </row>
    <row r="734" spans="2:8" ht="27.75" customHeight="1">
      <c r="B734" s="135"/>
      <c r="F734" s="135"/>
      <c r="H734" s="135"/>
    </row>
    <row r="735" spans="2:8" ht="27.75" customHeight="1">
      <c r="B735" s="135"/>
      <c r="F735" s="135"/>
      <c r="H735" s="135"/>
    </row>
    <row r="736" spans="2:8" ht="27.75" customHeight="1">
      <c r="B736" s="135"/>
      <c r="F736" s="135"/>
      <c r="H736" s="135"/>
    </row>
    <row r="737" spans="2:8" ht="27.75" customHeight="1">
      <c r="B737" s="135"/>
      <c r="F737" s="135"/>
      <c r="H737" s="135"/>
    </row>
    <row r="738" spans="2:8" ht="27.75" customHeight="1">
      <c r="B738" s="135"/>
      <c r="F738" s="135"/>
      <c r="H738" s="135"/>
    </row>
    <row r="739" spans="2:8" ht="27.75" customHeight="1">
      <c r="B739" s="135"/>
      <c r="F739" s="135"/>
      <c r="H739" s="135"/>
    </row>
    <row r="740" spans="2:8" ht="27.75" customHeight="1">
      <c r="B740" s="135"/>
      <c r="F740" s="135"/>
      <c r="H740" s="135"/>
    </row>
    <row r="741" spans="2:8" ht="27.75" customHeight="1">
      <c r="B741" s="135"/>
      <c r="F741" s="135"/>
      <c r="H741" s="135"/>
    </row>
    <row r="742" spans="2:8" ht="27.75" customHeight="1">
      <c r="B742" s="135"/>
      <c r="F742" s="135"/>
      <c r="H742" s="135"/>
    </row>
    <row r="743" spans="2:8" ht="27.75" customHeight="1">
      <c r="B743" s="135"/>
      <c r="F743" s="135"/>
      <c r="H743" s="135"/>
    </row>
    <row r="744" spans="2:8" ht="27.75" customHeight="1">
      <c r="B744" s="135"/>
      <c r="F744" s="135"/>
      <c r="H744" s="135"/>
    </row>
    <row r="745" spans="2:8" ht="27.75" customHeight="1">
      <c r="B745" s="135"/>
      <c r="F745" s="135"/>
      <c r="H745" s="135"/>
    </row>
    <row r="746" spans="2:8" ht="27.75" customHeight="1">
      <c r="B746" s="135"/>
      <c r="F746" s="135"/>
      <c r="H746" s="135"/>
    </row>
    <row r="747" spans="2:8" ht="27.75" customHeight="1">
      <c r="B747" s="135"/>
      <c r="F747" s="135"/>
      <c r="H747" s="135"/>
    </row>
    <row r="748" spans="2:8" ht="27.75" customHeight="1">
      <c r="B748" s="135"/>
      <c r="F748" s="135"/>
      <c r="H748" s="135"/>
    </row>
    <row r="749" spans="2:8" ht="27.75" customHeight="1">
      <c r="B749" s="135"/>
      <c r="F749" s="135"/>
      <c r="H749" s="135"/>
    </row>
    <row r="750" spans="2:8" ht="27.75" customHeight="1">
      <c r="B750" s="135"/>
      <c r="F750" s="135"/>
      <c r="H750" s="135"/>
    </row>
    <row r="751" spans="2:8" ht="27.75" customHeight="1">
      <c r="B751" s="135"/>
      <c r="F751" s="135"/>
      <c r="H751" s="135"/>
    </row>
    <row r="752" spans="2:8" ht="27.75" customHeight="1">
      <c r="B752" s="135"/>
      <c r="F752" s="135"/>
      <c r="H752" s="135"/>
    </row>
    <row r="753" spans="2:8" ht="27.75" customHeight="1">
      <c r="B753" s="135"/>
      <c r="F753" s="135"/>
      <c r="H753" s="135"/>
    </row>
    <row r="754" spans="2:8" ht="27.75" customHeight="1">
      <c r="B754" s="135"/>
      <c r="F754" s="135"/>
      <c r="H754" s="135"/>
    </row>
    <row r="755" spans="2:8" ht="27.75" customHeight="1">
      <c r="B755" s="135"/>
      <c r="F755" s="135"/>
      <c r="H755" s="135"/>
    </row>
    <row r="756" spans="2:8" ht="27.75" customHeight="1">
      <c r="B756" s="135"/>
      <c r="F756" s="135"/>
      <c r="H756" s="135"/>
    </row>
    <row r="757" spans="2:8" ht="27.75" customHeight="1">
      <c r="B757" s="135"/>
      <c r="F757" s="135"/>
      <c r="H757" s="135"/>
    </row>
    <row r="758" spans="2:8" ht="27.75" customHeight="1">
      <c r="B758" s="135"/>
      <c r="F758" s="135"/>
      <c r="H758" s="135"/>
    </row>
    <row r="759" spans="2:8" ht="27.75" customHeight="1">
      <c r="B759" s="135"/>
      <c r="F759" s="135"/>
      <c r="H759" s="135"/>
    </row>
    <row r="760" spans="2:8" ht="27.75" customHeight="1">
      <c r="B760" s="135"/>
      <c r="F760" s="135"/>
      <c r="H760" s="135"/>
    </row>
  </sheetData>
  <sheetProtection formatRows="0"/>
  <mergeCells count="4">
    <mergeCell ref="B1:C1"/>
    <mergeCell ref="B2:F2"/>
    <mergeCell ref="B4:C4"/>
    <mergeCell ref="A6:F6"/>
  </mergeCells>
  <pageMargins left="0" right="0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593"/>
  <sheetViews>
    <sheetView tabSelected="1" view="pageBreakPreview" zoomScale="60" zoomScaleNormal="75" workbookViewId="0">
      <pane ySplit="12" topLeftCell="A13" activePane="bottomLeft" state="frozenSplit"/>
      <selection activeCell="G18" sqref="G18"/>
      <selection pane="bottomLeft" activeCell="L178" sqref="L178"/>
    </sheetView>
  </sheetViews>
  <sheetFormatPr defaultColWidth="9.109375" defaultRowHeight="18"/>
  <cols>
    <col min="1" max="1" width="5.77734375" style="235" customWidth="1"/>
    <col min="2" max="2" width="50" style="235" customWidth="1"/>
    <col min="3" max="3" width="14.77734375" style="235" customWidth="1"/>
    <col min="4" max="4" width="9.109375" style="236"/>
    <col min="5" max="5" width="8.44140625" style="236" customWidth="1"/>
    <col min="6" max="6" width="16.6640625" style="235" customWidth="1"/>
    <col min="7" max="7" width="9.5546875" style="135" customWidth="1"/>
    <col min="8" max="8" width="14.77734375" style="237" customWidth="1"/>
    <col min="9" max="9" width="9.109375" style="235"/>
    <col min="10" max="10" width="23" style="238" customWidth="1"/>
    <col min="11" max="16384" width="9.109375" style="235"/>
  </cols>
  <sheetData>
    <row r="1" spans="1:10" ht="30" customHeight="1">
      <c r="F1" s="512" t="s">
        <v>2451</v>
      </c>
      <c r="G1" s="512"/>
    </row>
    <row r="2" spans="1:10" ht="51" customHeight="1">
      <c r="F2" s="508" t="s">
        <v>2454</v>
      </c>
      <c r="G2" s="508"/>
      <c r="H2" s="508"/>
    </row>
    <row r="3" spans="1:10" ht="18" customHeight="1">
      <c r="F3" s="306"/>
      <c r="G3" s="394" t="s">
        <v>2455</v>
      </c>
    </row>
    <row r="4" spans="1:10" ht="18" customHeight="1">
      <c r="F4" s="512"/>
      <c r="G4" s="512"/>
    </row>
    <row r="5" spans="1:10" ht="13.2">
      <c r="G5" s="235"/>
    </row>
    <row r="6" spans="1:10" ht="54.6" customHeight="1">
      <c r="B6" s="513" t="s">
        <v>2438</v>
      </c>
      <c r="C6" s="513"/>
      <c r="D6" s="513"/>
      <c r="E6" s="513"/>
      <c r="F6" s="513"/>
      <c r="G6" s="513"/>
      <c r="H6" s="513"/>
    </row>
    <row r="7" spans="1:10" ht="24" customHeight="1">
      <c r="B7" s="127"/>
      <c r="C7" s="127"/>
      <c r="F7" s="239"/>
      <c r="G7" s="15"/>
      <c r="H7" s="15" t="s">
        <v>1603</v>
      </c>
    </row>
    <row r="8" spans="1:10" hidden="1">
      <c r="B8" s="365" t="s">
        <v>818</v>
      </c>
      <c r="C8" s="365"/>
      <c r="F8" s="239"/>
      <c r="G8" s="15"/>
    </row>
    <row r="9" spans="1:10" hidden="1">
      <c r="B9" s="127"/>
      <c r="C9" s="127"/>
      <c r="F9" s="239"/>
      <c r="G9" s="15"/>
    </row>
    <row r="10" spans="1:10" hidden="1">
      <c r="B10" s="127"/>
      <c r="C10" s="127"/>
      <c r="F10" s="239"/>
      <c r="G10" s="15"/>
    </row>
    <row r="11" spans="1:10" hidden="1">
      <c r="B11" s="128"/>
      <c r="C11" s="128"/>
      <c r="F11" s="239"/>
      <c r="G11" s="15"/>
    </row>
    <row r="12" spans="1:10" ht="108">
      <c r="A12" s="336" t="s">
        <v>1164</v>
      </c>
      <c r="B12" s="310" t="s">
        <v>820</v>
      </c>
      <c r="C12" s="146" t="s">
        <v>1393</v>
      </c>
      <c r="D12" s="147" t="s">
        <v>821</v>
      </c>
      <c r="E12" s="147" t="s">
        <v>822</v>
      </c>
      <c r="F12" s="146" t="s">
        <v>823</v>
      </c>
      <c r="G12" s="146" t="s">
        <v>824</v>
      </c>
      <c r="H12" s="364" t="s">
        <v>1490</v>
      </c>
    </row>
    <row r="13" spans="1:10">
      <c r="A13" s="336"/>
      <c r="B13" s="310">
        <v>1</v>
      </c>
      <c r="C13" s="310"/>
      <c r="D13" s="147">
        <v>2</v>
      </c>
      <c r="E13" s="147">
        <v>3</v>
      </c>
      <c r="F13" s="146">
        <v>4</v>
      </c>
      <c r="G13" s="146">
        <v>5</v>
      </c>
      <c r="H13" s="364">
        <v>6</v>
      </c>
    </row>
    <row r="14" spans="1:10" s="133" customFormat="1" ht="17.399999999999999">
      <c r="A14" s="337" t="s">
        <v>2340</v>
      </c>
      <c r="B14" s="311" t="s">
        <v>826</v>
      </c>
      <c r="C14" s="311"/>
      <c r="D14" s="139"/>
      <c r="E14" s="139"/>
      <c r="F14" s="134"/>
      <c r="G14" s="10"/>
      <c r="H14" s="180">
        <f>H15+H82+H177+H318+H383+H355+H46</f>
        <v>24202.7</v>
      </c>
      <c r="J14" s="132"/>
    </row>
    <row r="15" spans="1:10" s="133" customFormat="1" ht="19.5" customHeight="1">
      <c r="A15" s="337" t="s">
        <v>2339</v>
      </c>
      <c r="B15" s="311" t="s">
        <v>827</v>
      </c>
      <c r="C15" s="311">
        <v>400</v>
      </c>
      <c r="D15" s="149" t="str">
        <f>"01"</f>
        <v>01</v>
      </c>
      <c r="E15" s="139"/>
      <c r="F15" s="134"/>
      <c r="G15" s="10"/>
      <c r="H15" s="180">
        <f>H16+H38+H44+H48+H50</f>
        <v>10425.700000000001</v>
      </c>
      <c r="J15" s="132"/>
    </row>
    <row r="16" spans="1:10" ht="56.25" customHeight="1">
      <c r="A16" s="338" t="s">
        <v>1823</v>
      </c>
      <c r="B16" s="312" t="s">
        <v>909</v>
      </c>
      <c r="C16" s="312">
        <v>400</v>
      </c>
      <c r="D16" s="145" t="str">
        <f t="shared" ref="D16:D78" si="0">"01"</f>
        <v>01</v>
      </c>
      <c r="E16" s="145" t="str">
        <f>"02"</f>
        <v>02</v>
      </c>
      <c r="F16" s="129"/>
      <c r="G16" s="364">
        <v>100</v>
      </c>
      <c r="H16" s="180">
        <f>H17+H37</f>
        <v>1647.8</v>
      </c>
    </row>
    <row r="17" spans="1:10" s="131" customFormat="1" ht="151.19999999999999" customHeight="1">
      <c r="A17" s="338" t="s">
        <v>2439</v>
      </c>
      <c r="B17" s="314" t="s">
        <v>2321</v>
      </c>
      <c r="C17" s="367">
        <v>400</v>
      </c>
      <c r="D17" s="145" t="str">
        <f t="shared" si="0"/>
        <v>01</v>
      </c>
      <c r="E17" s="145" t="str">
        <f>"02"</f>
        <v>02</v>
      </c>
      <c r="F17" s="364" t="s">
        <v>2293</v>
      </c>
      <c r="G17" s="364" t="str">
        <f>"100"</f>
        <v>100</v>
      </c>
      <c r="H17" s="108">
        <v>1585.8</v>
      </c>
      <c r="J17" s="130"/>
    </row>
    <row r="18" spans="1:10" ht="74.25" hidden="1" customHeight="1">
      <c r="A18" s="338"/>
      <c r="B18" s="315" t="s">
        <v>957</v>
      </c>
      <c r="C18" s="368"/>
      <c r="D18" s="145" t="str">
        <f t="shared" si="0"/>
        <v>01</v>
      </c>
      <c r="E18" s="145" t="str">
        <f>"04"</f>
        <v>04</v>
      </c>
      <c r="F18" s="129"/>
      <c r="G18" s="364"/>
      <c r="H18" s="108" t="e">
        <f>H19</f>
        <v>#REF!</v>
      </c>
    </row>
    <row r="19" spans="1:10" ht="73.5" hidden="1" customHeight="1">
      <c r="A19" s="338"/>
      <c r="B19" s="315" t="s">
        <v>1831</v>
      </c>
      <c r="C19" s="368"/>
      <c r="D19" s="145" t="str">
        <f t="shared" si="0"/>
        <v>01</v>
      </c>
      <c r="E19" s="145" t="str">
        <f>"04"</f>
        <v>04</v>
      </c>
      <c r="F19" s="364" t="s">
        <v>518</v>
      </c>
      <c r="G19" s="364"/>
      <c r="H19" s="108" t="e">
        <f>H20</f>
        <v>#REF!</v>
      </c>
    </row>
    <row r="20" spans="1:10" ht="101.25" hidden="1" customHeight="1">
      <c r="A20" s="338"/>
      <c r="B20" s="35" t="s">
        <v>1832</v>
      </c>
      <c r="C20" s="375"/>
      <c r="D20" s="145" t="str">
        <f t="shared" si="0"/>
        <v>01</v>
      </c>
      <c r="E20" s="145" t="str">
        <f>"04"</f>
        <v>04</v>
      </c>
      <c r="F20" s="364" t="s">
        <v>518</v>
      </c>
      <c r="G20" s="364" t="str">
        <f>"100"</f>
        <v>100</v>
      </c>
      <c r="H20" s="108" t="e">
        <f>#REF!</f>
        <v>#REF!</v>
      </c>
    </row>
    <row r="21" spans="1:10" ht="20.25" hidden="1" customHeight="1">
      <c r="A21" s="338"/>
      <c r="B21" s="312" t="s">
        <v>958</v>
      </c>
      <c r="C21" s="371"/>
      <c r="D21" s="145" t="str">
        <f t="shared" si="0"/>
        <v>01</v>
      </c>
      <c r="E21" s="145" t="str">
        <f>"05"</f>
        <v>05</v>
      </c>
      <c r="F21" s="129"/>
      <c r="G21" s="364"/>
      <c r="H21" s="108" t="e">
        <f>H22</f>
        <v>#REF!</v>
      </c>
    </row>
    <row r="22" spans="1:10" ht="66.75" hidden="1" customHeight="1">
      <c r="A22" s="338"/>
      <c r="B22" s="312" t="s">
        <v>959</v>
      </c>
      <c r="C22" s="371"/>
      <c r="D22" s="145" t="str">
        <f t="shared" si="0"/>
        <v>01</v>
      </c>
      <c r="E22" s="145" t="str">
        <f>"05"</f>
        <v>05</v>
      </c>
      <c r="F22" s="364" t="s">
        <v>960</v>
      </c>
      <c r="G22" s="364"/>
      <c r="H22" s="108" t="e">
        <f>H23</f>
        <v>#REF!</v>
      </c>
    </row>
    <row r="23" spans="1:10" ht="43.5" hidden="1" customHeight="1">
      <c r="A23" s="338"/>
      <c r="B23" s="315" t="s">
        <v>1835</v>
      </c>
      <c r="C23" s="368"/>
      <c r="D23" s="145" t="str">
        <f t="shared" si="0"/>
        <v>01</v>
      </c>
      <c r="E23" s="145" t="str">
        <f>"05"</f>
        <v>05</v>
      </c>
      <c r="F23" s="364" t="s">
        <v>960</v>
      </c>
      <c r="G23" s="364" t="str">
        <f>"200"</f>
        <v>200</v>
      </c>
      <c r="H23" s="108" t="e">
        <f>#REF!</f>
        <v>#REF!</v>
      </c>
    </row>
    <row r="24" spans="1:10" ht="57.75" hidden="1" customHeight="1">
      <c r="A24" s="338"/>
      <c r="B24" s="312" t="s">
        <v>175</v>
      </c>
      <c r="C24" s="371"/>
      <c r="D24" s="145" t="str">
        <f t="shared" si="0"/>
        <v>01</v>
      </c>
      <c r="E24" s="145" t="str">
        <f>"06"</f>
        <v>06</v>
      </c>
      <c r="F24" s="129"/>
      <c r="G24" s="364"/>
      <c r="H24" s="108" t="e">
        <f>H25</f>
        <v>#REF!</v>
      </c>
    </row>
    <row r="25" spans="1:10" ht="25.5" hidden="1" customHeight="1">
      <c r="A25" s="338"/>
      <c r="B25" s="312" t="s">
        <v>910</v>
      </c>
      <c r="C25" s="371"/>
      <c r="D25" s="145" t="str">
        <f t="shared" si="0"/>
        <v>01</v>
      </c>
      <c r="E25" s="145" t="str">
        <f>"06"</f>
        <v>06</v>
      </c>
      <c r="F25" s="364" t="s">
        <v>518</v>
      </c>
      <c r="G25" s="364"/>
      <c r="H25" s="108" t="e">
        <f>H26+H27</f>
        <v>#REF!</v>
      </c>
    </row>
    <row r="26" spans="1:10" ht="96" hidden="1" customHeight="1">
      <c r="A26" s="338"/>
      <c r="B26" s="315" t="s">
        <v>1832</v>
      </c>
      <c r="C26" s="368"/>
      <c r="D26" s="145" t="str">
        <f t="shared" si="0"/>
        <v>01</v>
      </c>
      <c r="E26" s="145" t="str">
        <f>"06"</f>
        <v>06</v>
      </c>
      <c r="F26" s="364" t="s">
        <v>518</v>
      </c>
      <c r="G26" s="364" t="str">
        <f>"100"</f>
        <v>100</v>
      </c>
      <c r="H26" s="108" t="e">
        <f>#REF!+#REF!</f>
        <v>#REF!</v>
      </c>
    </row>
    <row r="27" spans="1:10" ht="39.75" hidden="1" customHeight="1">
      <c r="A27" s="338"/>
      <c r="B27" s="315" t="s">
        <v>1835</v>
      </c>
      <c r="C27" s="368"/>
      <c r="D27" s="145" t="str">
        <f t="shared" si="0"/>
        <v>01</v>
      </c>
      <c r="E27" s="145" t="str">
        <f>"06"</f>
        <v>06</v>
      </c>
      <c r="F27" s="364" t="s">
        <v>518</v>
      </c>
      <c r="G27" s="364" t="str">
        <f>"200"</f>
        <v>200</v>
      </c>
      <c r="H27" s="108" t="e">
        <f>#REF!+#REF!</f>
        <v>#REF!</v>
      </c>
    </row>
    <row r="28" spans="1:10" ht="27.75" hidden="1" customHeight="1">
      <c r="A28" s="338"/>
      <c r="B28" s="312" t="s">
        <v>1485</v>
      </c>
      <c r="C28" s="371"/>
      <c r="D28" s="145" t="str">
        <f t="shared" si="0"/>
        <v>01</v>
      </c>
      <c r="E28" s="145" t="str">
        <f>"07"</f>
        <v>07</v>
      </c>
      <c r="F28" s="129"/>
      <c r="G28" s="364"/>
      <c r="H28" s="108" t="e">
        <f>H29+H31</f>
        <v>#REF!</v>
      </c>
    </row>
    <row r="29" spans="1:10" ht="41.25" hidden="1" customHeight="1">
      <c r="A29" s="338"/>
      <c r="B29" s="212" t="s">
        <v>1546</v>
      </c>
      <c r="C29" s="388"/>
      <c r="D29" s="145" t="str">
        <f t="shared" si="0"/>
        <v>01</v>
      </c>
      <c r="E29" s="145" t="str">
        <f>"07"</f>
        <v>07</v>
      </c>
      <c r="F29" s="1" t="s">
        <v>1547</v>
      </c>
      <c r="G29" s="364" t="str">
        <f>"001"</f>
        <v>001</v>
      </c>
      <c r="H29" s="108" t="e">
        <f>H30</f>
        <v>#REF!</v>
      </c>
    </row>
    <row r="30" spans="1:10" ht="36" hidden="1" customHeight="1">
      <c r="A30" s="338"/>
      <c r="B30" s="312" t="s">
        <v>736</v>
      </c>
      <c r="C30" s="371"/>
      <c r="D30" s="145" t="str">
        <f t="shared" si="0"/>
        <v>01</v>
      </c>
      <c r="E30" s="145" t="str">
        <f>"07"</f>
        <v>07</v>
      </c>
      <c r="F30" s="1" t="s">
        <v>1547</v>
      </c>
      <c r="G30" s="364" t="str">
        <f>"001"</f>
        <v>001</v>
      </c>
      <c r="H30" s="108" t="e">
        <f>#REF!</f>
        <v>#REF!</v>
      </c>
    </row>
    <row r="31" spans="1:10" ht="59.25" hidden="1" customHeight="1">
      <c r="A31" s="338"/>
      <c r="B31" s="315" t="s">
        <v>1834</v>
      </c>
      <c r="C31" s="368"/>
      <c r="D31" s="145" t="str">
        <f t="shared" si="0"/>
        <v>01</v>
      </c>
      <c r="E31" s="145" t="str">
        <f>"07"</f>
        <v>07</v>
      </c>
      <c r="F31" s="364" t="s">
        <v>970</v>
      </c>
      <c r="G31" s="364"/>
      <c r="H31" s="108" t="e">
        <f>H32</f>
        <v>#REF!</v>
      </c>
    </row>
    <row r="32" spans="1:10" ht="27.75" hidden="1" customHeight="1">
      <c r="A32" s="338"/>
      <c r="B32" s="309" t="s">
        <v>1833</v>
      </c>
      <c r="C32" s="376"/>
      <c r="D32" s="145" t="str">
        <f t="shared" si="0"/>
        <v>01</v>
      </c>
      <c r="E32" s="145" t="str">
        <f>"07"</f>
        <v>07</v>
      </c>
      <c r="F32" s="364" t="s">
        <v>970</v>
      </c>
      <c r="G32" s="364" t="str">
        <f>"800"</f>
        <v>800</v>
      </c>
      <c r="H32" s="108" t="e">
        <f>#REF!</f>
        <v>#REF!</v>
      </c>
    </row>
    <row r="33" spans="1:10" ht="17.25" hidden="1" customHeight="1">
      <c r="A33" s="338"/>
      <c r="B33" s="312" t="s">
        <v>1486</v>
      </c>
      <c r="C33" s="371"/>
      <c r="D33" s="145" t="str">
        <f t="shared" si="0"/>
        <v>01</v>
      </c>
      <c r="E33" s="145">
        <v>11</v>
      </c>
      <c r="F33" s="129"/>
      <c r="G33" s="364"/>
      <c r="H33" s="108" t="e">
        <f>H34+H36</f>
        <v>#REF!</v>
      </c>
    </row>
    <row r="34" spans="1:10" s="131" customFormat="1" ht="23.25" hidden="1" customHeight="1">
      <c r="A34" s="338"/>
      <c r="B34" s="316" t="s">
        <v>654</v>
      </c>
      <c r="C34" s="384"/>
      <c r="D34" s="145" t="str">
        <f t="shared" si="0"/>
        <v>01</v>
      </c>
      <c r="E34" s="145">
        <v>11</v>
      </c>
      <c r="F34" s="364" t="s">
        <v>655</v>
      </c>
      <c r="G34" s="1"/>
      <c r="H34" s="108" t="e">
        <f>H35</f>
        <v>#REF!</v>
      </c>
      <c r="J34" s="130"/>
    </row>
    <row r="35" spans="1:10" ht="18.75" hidden="1" customHeight="1">
      <c r="A35" s="338"/>
      <c r="B35" s="309" t="s">
        <v>1833</v>
      </c>
      <c r="C35" s="376"/>
      <c r="D35" s="145" t="str">
        <f t="shared" si="0"/>
        <v>01</v>
      </c>
      <c r="E35" s="145">
        <v>11</v>
      </c>
      <c r="F35" s="364" t="s">
        <v>655</v>
      </c>
      <c r="G35" s="1" t="str">
        <f>"800"</f>
        <v>800</v>
      </c>
      <c r="H35" s="108" t="e">
        <f>#REF!+#REF!</f>
        <v>#REF!</v>
      </c>
    </row>
    <row r="36" spans="1:10" ht="18.75" hidden="1" customHeight="1">
      <c r="A36" s="338"/>
      <c r="B36" s="15" t="s">
        <v>1833</v>
      </c>
      <c r="C36" s="52"/>
      <c r="D36" s="145" t="str">
        <f t="shared" si="0"/>
        <v>01</v>
      </c>
      <c r="E36" s="145">
        <v>11</v>
      </c>
      <c r="F36" s="364" t="s">
        <v>655</v>
      </c>
      <c r="G36" s="364" t="str">
        <f>"800"</f>
        <v>800</v>
      </c>
      <c r="H36" s="152" t="e">
        <f>#REF!</f>
        <v>#REF!</v>
      </c>
      <c r="I36" s="183"/>
    </row>
    <row r="37" spans="1:10" ht="126.6" customHeight="1">
      <c r="A37" s="338" t="s">
        <v>2341</v>
      </c>
      <c r="B37" s="314" t="s">
        <v>2321</v>
      </c>
      <c r="C37" s="367">
        <v>400</v>
      </c>
      <c r="D37" s="145" t="str">
        <f t="shared" si="0"/>
        <v>01</v>
      </c>
      <c r="E37" s="145" t="str">
        <f>"02"</f>
        <v>02</v>
      </c>
      <c r="F37" s="364" t="s">
        <v>2435</v>
      </c>
      <c r="G37" s="364">
        <v>100</v>
      </c>
      <c r="H37" s="152">
        <v>62</v>
      </c>
      <c r="I37" s="183"/>
    </row>
    <row r="38" spans="1:10" ht="71.25" customHeight="1">
      <c r="A38" s="338" t="s">
        <v>2342</v>
      </c>
      <c r="B38" s="312" t="s">
        <v>909</v>
      </c>
      <c r="C38" s="312">
        <v>400</v>
      </c>
      <c r="D38" s="145" t="str">
        <f t="shared" si="0"/>
        <v>01</v>
      </c>
      <c r="E38" s="145" t="str">
        <f>"04"</f>
        <v>04</v>
      </c>
      <c r="F38" s="364"/>
      <c r="G38" s="364">
        <v>100</v>
      </c>
      <c r="H38" s="301">
        <f>H39+H43</f>
        <v>1001.1</v>
      </c>
      <c r="I38" s="183"/>
    </row>
    <row r="39" spans="1:10" ht="50.25" customHeight="1">
      <c r="A39" s="338" t="s">
        <v>2343</v>
      </c>
      <c r="B39" s="313" t="s">
        <v>817</v>
      </c>
      <c r="C39" s="313">
        <v>400</v>
      </c>
      <c r="D39" s="145" t="str">
        <f t="shared" si="0"/>
        <v>01</v>
      </c>
      <c r="E39" s="145" t="str">
        <f>"04"</f>
        <v>04</v>
      </c>
      <c r="F39" s="364" t="s">
        <v>2307</v>
      </c>
      <c r="G39" s="364">
        <v>100</v>
      </c>
      <c r="H39" s="152">
        <v>974.5</v>
      </c>
      <c r="I39" s="183"/>
    </row>
    <row r="40" spans="1:10" ht="120.75" hidden="1" customHeight="1">
      <c r="A40" s="338" t="s">
        <v>2344</v>
      </c>
      <c r="B40" s="313" t="s">
        <v>2335</v>
      </c>
      <c r="C40" s="313"/>
      <c r="D40" s="145" t="str">
        <f t="shared" si="0"/>
        <v>01</v>
      </c>
      <c r="E40" s="145" t="str">
        <f>"04"</f>
        <v>04</v>
      </c>
      <c r="F40" s="364" t="s">
        <v>2307</v>
      </c>
      <c r="G40" s="364">
        <v>100</v>
      </c>
      <c r="H40" s="152"/>
      <c r="I40" s="183"/>
    </row>
    <row r="41" spans="1:10" ht="42.75" hidden="1" customHeight="1">
      <c r="A41" s="338" t="s">
        <v>2345</v>
      </c>
      <c r="B41" s="313" t="s">
        <v>2324</v>
      </c>
      <c r="C41" s="313"/>
      <c r="D41" s="145" t="str">
        <f t="shared" si="0"/>
        <v>01</v>
      </c>
      <c r="E41" s="145" t="str">
        <f>"07"</f>
        <v>07</v>
      </c>
      <c r="F41" s="364" t="s">
        <v>2323</v>
      </c>
      <c r="G41" s="364">
        <v>800</v>
      </c>
      <c r="H41" s="301"/>
      <c r="I41" s="183"/>
    </row>
    <row r="42" spans="1:10" ht="54" hidden="1" customHeight="1">
      <c r="A42" s="338" t="s">
        <v>2021</v>
      </c>
      <c r="B42" s="313" t="s">
        <v>2324</v>
      </c>
      <c r="C42" s="313"/>
      <c r="D42" s="145" t="str">
        <f t="shared" si="0"/>
        <v>01</v>
      </c>
      <c r="E42" s="145" t="str">
        <f>"07"</f>
        <v>07</v>
      </c>
      <c r="F42" s="364" t="s">
        <v>2323</v>
      </c>
      <c r="G42" s="1">
        <v>880</v>
      </c>
      <c r="H42" s="108"/>
    </row>
    <row r="43" spans="1:10" ht="54" customHeight="1">
      <c r="A43" s="338" t="s">
        <v>2344</v>
      </c>
      <c r="B43" s="313" t="s">
        <v>817</v>
      </c>
      <c r="C43" s="313">
        <v>400</v>
      </c>
      <c r="D43" s="145" t="str">
        <f t="shared" si="0"/>
        <v>01</v>
      </c>
      <c r="E43" s="145" t="str">
        <f>"04"</f>
        <v>04</v>
      </c>
      <c r="F43" s="364" t="s">
        <v>2436</v>
      </c>
      <c r="G43" s="1">
        <v>100</v>
      </c>
      <c r="H43" s="108">
        <v>26.6</v>
      </c>
    </row>
    <row r="44" spans="1:10" ht="60.6" customHeight="1">
      <c r="A44" s="338" t="s">
        <v>2345</v>
      </c>
      <c r="B44" s="322" t="s">
        <v>2298</v>
      </c>
      <c r="C44" s="371">
        <v>400</v>
      </c>
      <c r="D44" s="145" t="str">
        <f t="shared" si="0"/>
        <v>01</v>
      </c>
      <c r="E44" s="145" t="str">
        <f>"06"</f>
        <v>06</v>
      </c>
      <c r="F44" s="364" t="s">
        <v>2297</v>
      </c>
      <c r="G44" s="364">
        <v>200</v>
      </c>
      <c r="H44" s="180">
        <v>18</v>
      </c>
    </row>
    <row r="45" spans="1:10" ht="150.6" customHeight="1">
      <c r="A45" s="338" t="s">
        <v>2021</v>
      </c>
      <c r="B45" s="322" t="s">
        <v>2322</v>
      </c>
      <c r="C45" s="371">
        <v>401</v>
      </c>
      <c r="D45" s="145" t="str">
        <f t="shared" si="0"/>
        <v>01</v>
      </c>
      <c r="E45" s="145" t="str">
        <f>"06"</f>
        <v>06</v>
      </c>
      <c r="F45" s="364" t="s">
        <v>2297</v>
      </c>
      <c r="G45" s="364">
        <v>244</v>
      </c>
      <c r="H45" s="180">
        <v>18</v>
      </c>
    </row>
    <row r="46" spans="1:10" ht="52.8" customHeight="1">
      <c r="A46" s="338" t="s">
        <v>2018</v>
      </c>
      <c r="B46" s="322" t="s">
        <v>2405</v>
      </c>
      <c r="C46" s="371">
        <v>400</v>
      </c>
      <c r="D46" s="145" t="str">
        <f t="shared" si="0"/>
        <v>01</v>
      </c>
      <c r="E46" s="145" t="str">
        <f>"07"</f>
        <v>07</v>
      </c>
      <c r="F46" s="364" t="s">
        <v>2404</v>
      </c>
      <c r="G46" s="364"/>
      <c r="H46" s="180">
        <v>179.4</v>
      </c>
    </row>
    <row r="47" spans="1:10" ht="165.6" customHeight="1">
      <c r="A47" s="338" t="s">
        <v>2048</v>
      </c>
      <c r="B47" s="28" t="s">
        <v>2403</v>
      </c>
      <c r="C47" s="28">
        <v>400</v>
      </c>
      <c r="D47" s="145" t="str">
        <f t="shared" si="0"/>
        <v>01</v>
      </c>
      <c r="E47" s="145" t="str">
        <f>"07"</f>
        <v>07</v>
      </c>
      <c r="F47" s="364" t="s">
        <v>2404</v>
      </c>
      <c r="G47" s="364">
        <v>880</v>
      </c>
      <c r="H47" s="108">
        <v>179.4</v>
      </c>
    </row>
    <row r="48" spans="1:10" ht="27.6" customHeight="1">
      <c r="A48" s="338" t="s">
        <v>2004</v>
      </c>
      <c r="B48" s="322" t="s">
        <v>1486</v>
      </c>
      <c r="C48" s="371">
        <v>400</v>
      </c>
      <c r="D48" s="145" t="str">
        <f t="shared" si="0"/>
        <v>01</v>
      </c>
      <c r="E48" s="145">
        <v>11</v>
      </c>
      <c r="F48" s="364"/>
      <c r="G48" s="364"/>
      <c r="H48" s="180"/>
    </row>
    <row r="49" spans="1:11" ht="66.599999999999994" customHeight="1">
      <c r="A49" s="338" t="s">
        <v>2065</v>
      </c>
      <c r="B49" s="322" t="s">
        <v>2378</v>
      </c>
      <c r="C49" s="371">
        <v>400</v>
      </c>
      <c r="D49" s="145" t="str">
        <f t="shared" si="0"/>
        <v>01</v>
      </c>
      <c r="E49" s="145">
        <v>11</v>
      </c>
      <c r="F49" s="364" t="s">
        <v>2397</v>
      </c>
      <c r="G49" s="364">
        <v>800</v>
      </c>
      <c r="H49" s="108"/>
    </row>
    <row r="50" spans="1:11" ht="45.75" customHeight="1">
      <c r="A50" s="338" t="s">
        <v>2346</v>
      </c>
      <c r="B50" s="312" t="s">
        <v>910</v>
      </c>
      <c r="C50" s="312">
        <v>400</v>
      </c>
      <c r="D50" s="145" t="str">
        <f t="shared" si="0"/>
        <v>01</v>
      </c>
      <c r="E50" s="145">
        <v>13</v>
      </c>
      <c r="F50" s="364" t="s">
        <v>2307</v>
      </c>
      <c r="G50" s="364"/>
      <c r="H50" s="180">
        <f>H51+H52+H80+H81</f>
        <v>7758.8000000000011</v>
      </c>
    </row>
    <row r="51" spans="1:11" ht="135.6" customHeight="1">
      <c r="A51" s="338" t="s">
        <v>2347</v>
      </c>
      <c r="B51" s="314" t="s">
        <v>2369</v>
      </c>
      <c r="C51" s="367">
        <v>400</v>
      </c>
      <c r="D51" s="145" t="str">
        <f t="shared" si="0"/>
        <v>01</v>
      </c>
      <c r="E51" s="145">
        <v>13</v>
      </c>
      <c r="F51" s="364" t="s">
        <v>2307</v>
      </c>
      <c r="G51" s="364" t="str">
        <f>"100"</f>
        <v>100</v>
      </c>
      <c r="H51" s="108">
        <v>4785.8</v>
      </c>
      <c r="K51" s="296" t="s">
        <v>2303</v>
      </c>
    </row>
    <row r="52" spans="1:11" ht="168" customHeight="1">
      <c r="A52" s="338" t="s">
        <v>2348</v>
      </c>
      <c r="B52" s="314" t="s">
        <v>2328</v>
      </c>
      <c r="C52" s="367">
        <v>400</v>
      </c>
      <c r="D52" s="145" t="str">
        <f t="shared" si="0"/>
        <v>01</v>
      </c>
      <c r="E52" s="145">
        <v>13</v>
      </c>
      <c r="F52" s="364" t="s">
        <v>2307</v>
      </c>
      <c r="G52" s="364" t="str">
        <f>"200"</f>
        <v>200</v>
      </c>
      <c r="H52" s="108">
        <v>2902.4</v>
      </c>
    </row>
    <row r="53" spans="1:11" ht="18.75" hidden="1" customHeight="1">
      <c r="A53" s="338"/>
      <c r="B53" s="312" t="s">
        <v>217</v>
      </c>
      <c r="C53" s="371"/>
      <c r="D53" s="145" t="str">
        <f t="shared" si="0"/>
        <v>01</v>
      </c>
      <c r="E53" s="145">
        <v>13</v>
      </c>
      <c r="F53" s="364" t="s">
        <v>1897</v>
      </c>
      <c r="G53" s="364"/>
      <c r="H53" s="108" t="e">
        <f>H54+H55</f>
        <v>#REF!</v>
      </c>
    </row>
    <row r="54" spans="1:11" ht="96.75" hidden="1" customHeight="1">
      <c r="A54" s="338"/>
      <c r="B54" s="315" t="s">
        <v>1832</v>
      </c>
      <c r="C54" s="368"/>
      <c r="D54" s="145" t="str">
        <f t="shared" si="0"/>
        <v>01</v>
      </c>
      <c r="E54" s="145">
        <v>13</v>
      </c>
      <c r="F54" s="364" t="s">
        <v>1897</v>
      </c>
      <c r="G54" s="364" t="str">
        <f>"100"</f>
        <v>100</v>
      </c>
      <c r="H54" s="108" t="e">
        <f>#REF!</f>
        <v>#REF!</v>
      </c>
    </row>
    <row r="55" spans="1:11" ht="35.25" hidden="1" customHeight="1">
      <c r="A55" s="338"/>
      <c r="B55" s="315" t="s">
        <v>1835</v>
      </c>
      <c r="C55" s="368"/>
      <c r="D55" s="145" t="str">
        <f t="shared" si="0"/>
        <v>01</v>
      </c>
      <c r="E55" s="145">
        <v>13</v>
      </c>
      <c r="F55" s="364" t="s">
        <v>1897</v>
      </c>
      <c r="G55" s="364" t="str">
        <f>"200"</f>
        <v>200</v>
      </c>
      <c r="H55" s="108" t="e">
        <f>#REF!</f>
        <v>#REF!</v>
      </c>
    </row>
    <row r="56" spans="1:11" ht="30.75" hidden="1" customHeight="1">
      <c r="A56" s="338"/>
      <c r="B56" s="313" t="s">
        <v>1668</v>
      </c>
      <c r="C56" s="367"/>
      <c r="D56" s="145" t="str">
        <f t="shared" si="0"/>
        <v>01</v>
      </c>
      <c r="E56" s="145">
        <v>13</v>
      </c>
      <c r="F56" s="364" t="s">
        <v>1898</v>
      </c>
      <c r="G56" s="364"/>
      <c r="H56" s="108" t="e">
        <f>H57+H58</f>
        <v>#REF!</v>
      </c>
    </row>
    <row r="57" spans="1:11" ht="97.5" hidden="1" customHeight="1">
      <c r="A57" s="338"/>
      <c r="B57" s="315" t="s">
        <v>1832</v>
      </c>
      <c r="C57" s="368"/>
      <c r="D57" s="145" t="str">
        <f t="shared" si="0"/>
        <v>01</v>
      </c>
      <c r="E57" s="145">
        <v>13</v>
      </c>
      <c r="F57" s="364" t="s">
        <v>1898</v>
      </c>
      <c r="G57" s="364" t="str">
        <f>"100"</f>
        <v>100</v>
      </c>
      <c r="H57" s="108" t="e">
        <f>#REF!</f>
        <v>#REF!</v>
      </c>
    </row>
    <row r="58" spans="1:11" ht="35.25" hidden="1" customHeight="1">
      <c r="A58" s="338"/>
      <c r="B58" s="315" t="s">
        <v>1835</v>
      </c>
      <c r="C58" s="368"/>
      <c r="D58" s="145" t="str">
        <f t="shared" si="0"/>
        <v>01</v>
      </c>
      <c r="E58" s="145">
        <v>13</v>
      </c>
      <c r="F58" s="364" t="s">
        <v>1898</v>
      </c>
      <c r="G58" s="364" t="str">
        <f>"200"</f>
        <v>200</v>
      </c>
      <c r="H58" s="108" t="e">
        <f>#REF!</f>
        <v>#REF!</v>
      </c>
    </row>
    <row r="59" spans="1:11" ht="42.75" hidden="1" customHeight="1">
      <c r="A59" s="338"/>
      <c r="B59" s="315" t="s">
        <v>1854</v>
      </c>
      <c r="C59" s="368"/>
      <c r="D59" s="145" t="str">
        <f t="shared" si="0"/>
        <v>01</v>
      </c>
      <c r="E59" s="145">
        <v>13</v>
      </c>
      <c r="F59" s="1" t="s">
        <v>1906</v>
      </c>
      <c r="G59" s="1"/>
      <c r="H59" s="108" t="e">
        <f>H60+H61</f>
        <v>#REF!</v>
      </c>
    </row>
    <row r="60" spans="1:11" ht="100.5" hidden="1" customHeight="1">
      <c r="A60" s="338"/>
      <c r="B60" s="315" t="s">
        <v>1832</v>
      </c>
      <c r="C60" s="368"/>
      <c r="D60" s="145" t="str">
        <f t="shared" si="0"/>
        <v>01</v>
      </c>
      <c r="E60" s="145">
        <v>13</v>
      </c>
      <c r="F60" s="1" t="s">
        <v>1906</v>
      </c>
      <c r="G60" s="1" t="str">
        <f>"100"</f>
        <v>100</v>
      </c>
      <c r="H60" s="108" t="e">
        <f>#REF!</f>
        <v>#REF!</v>
      </c>
    </row>
    <row r="61" spans="1:11" ht="45" hidden="1" customHeight="1">
      <c r="A61" s="338"/>
      <c r="B61" s="315" t="s">
        <v>1835</v>
      </c>
      <c r="C61" s="368"/>
      <c r="D61" s="145" t="str">
        <f t="shared" si="0"/>
        <v>01</v>
      </c>
      <c r="E61" s="145">
        <v>13</v>
      </c>
      <c r="F61" s="1" t="s">
        <v>1906</v>
      </c>
      <c r="G61" s="1" t="str">
        <f>"200"</f>
        <v>200</v>
      </c>
      <c r="H61" s="108" t="e">
        <f>#REF!</f>
        <v>#REF!</v>
      </c>
    </row>
    <row r="62" spans="1:11" ht="30" hidden="1" customHeight="1">
      <c r="A62" s="338"/>
      <c r="B62" s="315" t="s">
        <v>516</v>
      </c>
      <c r="C62" s="368"/>
      <c r="D62" s="145" t="str">
        <f t="shared" si="0"/>
        <v>01</v>
      </c>
      <c r="E62" s="145">
        <v>13</v>
      </c>
      <c r="F62" s="11" t="s">
        <v>1290</v>
      </c>
      <c r="G62" s="11"/>
      <c r="H62" s="108" t="e">
        <f>H63</f>
        <v>#REF!</v>
      </c>
    </row>
    <row r="63" spans="1:11" ht="36" hidden="1" customHeight="1">
      <c r="A63" s="338"/>
      <c r="B63" s="15" t="s">
        <v>1851</v>
      </c>
      <c r="C63" s="52"/>
      <c r="D63" s="145" t="str">
        <f t="shared" si="0"/>
        <v>01</v>
      </c>
      <c r="E63" s="145">
        <v>13</v>
      </c>
      <c r="F63" s="11" t="s">
        <v>1290</v>
      </c>
      <c r="G63" s="11" t="s">
        <v>1852</v>
      </c>
      <c r="H63" s="108" t="e">
        <f>#REF!</f>
        <v>#REF!</v>
      </c>
    </row>
    <row r="64" spans="1:11" ht="53.25" hidden="1" customHeight="1">
      <c r="A64" s="338"/>
      <c r="B64" s="317" t="s">
        <v>522</v>
      </c>
      <c r="C64" s="373"/>
      <c r="D64" s="145" t="str">
        <f t="shared" si="0"/>
        <v>01</v>
      </c>
      <c r="E64" s="145">
        <v>13</v>
      </c>
      <c r="F64" s="11" t="s">
        <v>1290</v>
      </c>
      <c r="G64" s="11"/>
      <c r="H64" s="108" t="e">
        <f>#REF!</f>
        <v>#REF!</v>
      </c>
    </row>
    <row r="65" spans="1:10" ht="36" hidden="1" customHeight="1">
      <c r="A65" s="338"/>
      <c r="B65" s="315" t="s">
        <v>1409</v>
      </c>
      <c r="C65" s="368"/>
      <c r="D65" s="145" t="str">
        <f t="shared" si="0"/>
        <v>01</v>
      </c>
      <c r="E65" s="145">
        <v>13</v>
      </c>
      <c r="F65" s="11" t="s">
        <v>1290</v>
      </c>
      <c r="G65" s="11" t="s">
        <v>294</v>
      </c>
      <c r="H65" s="108" t="e">
        <f>#REF!</f>
        <v>#REF!</v>
      </c>
    </row>
    <row r="66" spans="1:10" ht="44.25" hidden="1" customHeight="1">
      <c r="A66" s="338"/>
      <c r="B66" s="315" t="s">
        <v>576</v>
      </c>
      <c r="C66" s="368"/>
      <c r="D66" s="145" t="str">
        <f t="shared" si="0"/>
        <v>01</v>
      </c>
      <c r="E66" s="145">
        <v>13</v>
      </c>
      <c r="F66" s="364" t="s">
        <v>738</v>
      </c>
      <c r="G66" s="364"/>
      <c r="H66" s="108" t="e">
        <f>H67</f>
        <v>#REF!</v>
      </c>
    </row>
    <row r="67" spans="1:10" ht="47.25" hidden="1" customHeight="1">
      <c r="A67" s="338"/>
      <c r="B67" s="315" t="s">
        <v>1835</v>
      </c>
      <c r="C67" s="368"/>
      <c r="D67" s="145" t="str">
        <f t="shared" si="0"/>
        <v>01</v>
      </c>
      <c r="E67" s="145">
        <v>13</v>
      </c>
      <c r="F67" s="364" t="s">
        <v>738</v>
      </c>
      <c r="G67" s="364" t="str">
        <f>"200"</f>
        <v>200</v>
      </c>
      <c r="H67" s="108" t="e">
        <f>#REF!</f>
        <v>#REF!</v>
      </c>
    </row>
    <row r="68" spans="1:10" ht="51.75" hidden="1" customHeight="1">
      <c r="A68" s="338"/>
      <c r="B68" s="318" t="s">
        <v>1049</v>
      </c>
      <c r="C68" s="372"/>
      <c r="D68" s="145" t="str">
        <f t="shared" si="0"/>
        <v>01</v>
      </c>
      <c r="E68" s="145">
        <v>13</v>
      </c>
      <c r="F68" s="1" t="s">
        <v>1886</v>
      </c>
      <c r="G68" s="1"/>
      <c r="H68" s="181" t="e">
        <f>H69</f>
        <v>#REF!</v>
      </c>
    </row>
    <row r="69" spans="1:10" ht="37.5" hidden="1" customHeight="1">
      <c r="A69" s="338"/>
      <c r="B69" s="315" t="s">
        <v>1835</v>
      </c>
      <c r="C69" s="368"/>
      <c r="D69" s="145" t="str">
        <f t="shared" si="0"/>
        <v>01</v>
      </c>
      <c r="E69" s="145">
        <v>13</v>
      </c>
      <c r="F69" s="1" t="s">
        <v>1886</v>
      </c>
      <c r="G69" s="364" t="str">
        <f>"200"</f>
        <v>200</v>
      </c>
      <c r="H69" s="181" t="e">
        <f>#REF!</f>
        <v>#REF!</v>
      </c>
    </row>
    <row r="70" spans="1:10" ht="50.25" hidden="1" customHeight="1">
      <c r="A70" s="338"/>
      <c r="B70" s="319" t="s">
        <v>1810</v>
      </c>
      <c r="C70" s="387"/>
      <c r="D70" s="145" t="str">
        <f t="shared" si="0"/>
        <v>01</v>
      </c>
      <c r="E70" s="145">
        <v>13</v>
      </c>
      <c r="F70" s="1" t="s">
        <v>1877</v>
      </c>
      <c r="G70" s="1"/>
      <c r="H70" s="181" t="e">
        <f>H71</f>
        <v>#REF!</v>
      </c>
    </row>
    <row r="71" spans="1:10" ht="35.25" hidden="1" customHeight="1">
      <c r="A71" s="338"/>
      <c r="B71" s="315" t="s">
        <v>1835</v>
      </c>
      <c r="C71" s="368"/>
      <c r="D71" s="145" t="str">
        <f t="shared" si="0"/>
        <v>01</v>
      </c>
      <c r="E71" s="145">
        <v>13</v>
      </c>
      <c r="F71" s="1" t="s">
        <v>1877</v>
      </c>
      <c r="G71" s="364" t="str">
        <f>"200"</f>
        <v>200</v>
      </c>
      <c r="H71" s="181" t="e">
        <f>#REF!</f>
        <v>#REF!</v>
      </c>
    </row>
    <row r="72" spans="1:10" ht="54.75" hidden="1" customHeight="1">
      <c r="A72" s="338"/>
      <c r="B72" s="320" t="s">
        <v>694</v>
      </c>
      <c r="C72" s="372"/>
      <c r="D72" s="145" t="str">
        <f t="shared" si="0"/>
        <v>01</v>
      </c>
      <c r="E72" s="145">
        <v>13</v>
      </c>
      <c r="F72" s="364" t="s">
        <v>1885</v>
      </c>
      <c r="G72" s="11"/>
      <c r="H72" s="181" t="e">
        <f>H73</f>
        <v>#REF!</v>
      </c>
    </row>
    <row r="73" spans="1:10" ht="37.5" hidden="1" customHeight="1">
      <c r="A73" s="338"/>
      <c r="B73" s="315" t="s">
        <v>1835</v>
      </c>
      <c r="C73" s="368"/>
      <c r="D73" s="145" t="str">
        <f t="shared" si="0"/>
        <v>01</v>
      </c>
      <c r="E73" s="145">
        <v>13</v>
      </c>
      <c r="F73" s="364" t="s">
        <v>1885</v>
      </c>
      <c r="G73" s="364" t="str">
        <f>"200"</f>
        <v>200</v>
      </c>
      <c r="H73" s="181" t="e">
        <f>#REF!</f>
        <v>#REF!</v>
      </c>
    </row>
    <row r="74" spans="1:10" ht="56.25" hidden="1" customHeight="1">
      <c r="A74" s="338"/>
      <c r="B74" s="321" t="s">
        <v>1819</v>
      </c>
      <c r="C74" s="370"/>
      <c r="D74" s="145" t="str">
        <f t="shared" si="0"/>
        <v>01</v>
      </c>
      <c r="E74" s="145">
        <v>13</v>
      </c>
      <c r="F74" s="364" t="s">
        <v>1884</v>
      </c>
      <c r="G74" s="11"/>
      <c r="H74" s="181" t="e">
        <f>H75</f>
        <v>#REF!</v>
      </c>
    </row>
    <row r="75" spans="1:10" ht="37.5" hidden="1" customHeight="1">
      <c r="A75" s="338"/>
      <c r="B75" s="315" t="s">
        <v>1835</v>
      </c>
      <c r="C75" s="368"/>
      <c r="D75" s="145" t="str">
        <f t="shared" si="0"/>
        <v>01</v>
      </c>
      <c r="E75" s="145">
        <v>13</v>
      </c>
      <c r="F75" s="364" t="s">
        <v>1884</v>
      </c>
      <c r="G75" s="364" t="str">
        <f>"200"</f>
        <v>200</v>
      </c>
      <c r="H75" s="181" t="e">
        <f>#REF!</f>
        <v>#REF!</v>
      </c>
    </row>
    <row r="76" spans="1:10" ht="74.25" hidden="1" customHeight="1">
      <c r="A76" s="338"/>
      <c r="B76" s="312" t="s">
        <v>1818</v>
      </c>
      <c r="C76" s="371"/>
      <c r="D76" s="145" t="str">
        <f t="shared" si="0"/>
        <v>01</v>
      </c>
      <c r="E76" s="145">
        <v>13</v>
      </c>
      <c r="F76" s="1" t="s">
        <v>1864</v>
      </c>
      <c r="G76" s="1"/>
      <c r="H76" s="181" t="e">
        <f>H77</f>
        <v>#REF!</v>
      </c>
    </row>
    <row r="77" spans="1:10" ht="37.5" hidden="1" customHeight="1">
      <c r="A77" s="338"/>
      <c r="B77" s="315" t="s">
        <v>1835</v>
      </c>
      <c r="C77" s="368"/>
      <c r="D77" s="145" t="str">
        <f t="shared" si="0"/>
        <v>01</v>
      </c>
      <c r="E77" s="145">
        <v>13</v>
      </c>
      <c r="F77" s="1" t="s">
        <v>1864</v>
      </c>
      <c r="G77" s="364" t="str">
        <f>"200"</f>
        <v>200</v>
      </c>
      <c r="H77" s="181" t="e">
        <f>#REF!</f>
        <v>#REF!</v>
      </c>
    </row>
    <row r="78" spans="1:10" s="133" customFormat="1" ht="20.25" hidden="1" customHeight="1">
      <c r="A78" s="337"/>
      <c r="B78" s="311" t="s">
        <v>791</v>
      </c>
      <c r="C78" s="374"/>
      <c r="D78" s="145" t="str">
        <f t="shared" si="0"/>
        <v>01</v>
      </c>
      <c r="E78" s="139"/>
      <c r="F78" s="134"/>
      <c r="G78" s="10"/>
      <c r="H78" s="180"/>
      <c r="J78" s="132"/>
    </row>
    <row r="79" spans="1:10" ht="21" hidden="1" customHeight="1">
      <c r="A79" s="338"/>
      <c r="B79" s="312" t="s">
        <v>1730</v>
      </c>
      <c r="C79" s="371"/>
      <c r="D79" s="145" t="str">
        <f>"02"</f>
        <v>02</v>
      </c>
      <c r="E79" s="145" t="str">
        <f>"03"</f>
        <v>03</v>
      </c>
      <c r="F79" s="129"/>
      <c r="G79" s="364"/>
      <c r="H79" s="108"/>
    </row>
    <row r="80" spans="1:10" ht="178.2" customHeight="1">
      <c r="A80" s="338" t="s">
        <v>2349</v>
      </c>
      <c r="B80" s="314" t="s">
        <v>2370</v>
      </c>
      <c r="C80" s="367">
        <v>400</v>
      </c>
      <c r="D80" s="145" t="str">
        <f t="shared" ref="D80:D81" si="1">"01"</f>
        <v>01</v>
      </c>
      <c r="E80" s="145">
        <v>13</v>
      </c>
      <c r="F80" s="364" t="s">
        <v>2307</v>
      </c>
      <c r="G80" s="364">
        <v>800</v>
      </c>
      <c r="H80" s="108">
        <v>64.8</v>
      </c>
    </row>
    <row r="81" spans="1:10" ht="178.2" customHeight="1">
      <c r="A81" s="338" t="s">
        <v>2350</v>
      </c>
      <c r="B81" s="314" t="s">
        <v>2370</v>
      </c>
      <c r="C81" s="314">
        <v>400</v>
      </c>
      <c r="D81" s="145" t="str">
        <f t="shared" si="1"/>
        <v>01</v>
      </c>
      <c r="E81" s="145">
        <v>13</v>
      </c>
      <c r="F81" s="364" t="s">
        <v>2437</v>
      </c>
      <c r="G81" s="364">
        <v>540</v>
      </c>
      <c r="H81" s="108">
        <v>5.8</v>
      </c>
    </row>
    <row r="82" spans="1:10" s="133" customFormat="1" ht="120" customHeight="1">
      <c r="A82" s="337" t="s">
        <v>2351</v>
      </c>
      <c r="B82" s="314" t="s">
        <v>2300</v>
      </c>
      <c r="C82" s="367">
        <v>400</v>
      </c>
      <c r="D82" s="145" t="str">
        <f>"03"</f>
        <v>03</v>
      </c>
      <c r="E82" s="145">
        <v>14</v>
      </c>
      <c r="F82" s="295" t="s">
        <v>2308</v>
      </c>
      <c r="G82" s="10">
        <v>200</v>
      </c>
      <c r="H82" s="180">
        <v>9</v>
      </c>
      <c r="J82" s="132"/>
    </row>
    <row r="83" spans="1:10" ht="55.95" hidden="1" customHeight="1">
      <c r="A83" s="338"/>
      <c r="B83" s="315" t="s">
        <v>1832</v>
      </c>
      <c r="C83" s="315"/>
      <c r="D83" s="145"/>
      <c r="E83" s="145"/>
      <c r="F83" s="364"/>
      <c r="G83" s="364"/>
      <c r="H83" s="108"/>
    </row>
    <row r="84" spans="1:10" ht="42.6" hidden="1" customHeight="1">
      <c r="A84" s="338"/>
      <c r="B84" s="315" t="s">
        <v>1835</v>
      </c>
      <c r="C84" s="315"/>
      <c r="D84" s="145"/>
      <c r="E84" s="145"/>
      <c r="F84" s="364"/>
      <c r="G84" s="364"/>
      <c r="H84" s="108"/>
    </row>
    <row r="85" spans="1:10" s="133" customFormat="1" ht="41.25" hidden="1" customHeight="1">
      <c r="A85" s="337"/>
      <c r="B85" s="311" t="s">
        <v>2301</v>
      </c>
      <c r="C85" s="311"/>
      <c r="D85" s="149" t="s">
        <v>2301</v>
      </c>
      <c r="E85" s="149"/>
      <c r="F85" s="134"/>
      <c r="G85" s="10"/>
      <c r="H85" s="180" t="s">
        <v>2301</v>
      </c>
      <c r="J85" s="132"/>
    </row>
    <row r="86" spans="1:10" ht="57.75" hidden="1" customHeight="1">
      <c r="A86" s="338"/>
      <c r="B86" s="312" t="s">
        <v>398</v>
      </c>
      <c r="C86" s="312"/>
      <c r="D86" s="145" t="str">
        <f t="shared" ref="D86:D94" si="2">"03"</f>
        <v>03</v>
      </c>
      <c r="E86" s="145">
        <v>10</v>
      </c>
      <c r="F86" s="129"/>
      <c r="G86" s="364"/>
      <c r="H86" s="108" t="e">
        <f>H87+H89+H92+H94</f>
        <v>#REF!</v>
      </c>
    </row>
    <row r="87" spans="1:10" ht="59.25" hidden="1" customHeight="1">
      <c r="A87" s="338"/>
      <c r="B87" s="312" t="s">
        <v>1488</v>
      </c>
      <c r="C87" s="312"/>
      <c r="D87" s="145" t="str">
        <f t="shared" si="2"/>
        <v>03</v>
      </c>
      <c r="E87" s="145" t="str">
        <f t="shared" ref="E87:E93" si="3">"09"</f>
        <v>09</v>
      </c>
      <c r="F87" s="364" t="s">
        <v>1511</v>
      </c>
      <c r="G87" s="364"/>
      <c r="H87" s="108" t="e">
        <f>H88</f>
        <v>#REF!</v>
      </c>
    </row>
    <row r="88" spans="1:10" ht="48.75" hidden="1" customHeight="1">
      <c r="A88" s="338"/>
      <c r="B88" s="35" t="s">
        <v>1835</v>
      </c>
      <c r="C88" s="35"/>
      <c r="D88" s="145" t="str">
        <f t="shared" si="2"/>
        <v>03</v>
      </c>
      <c r="E88" s="145" t="str">
        <f t="shared" si="3"/>
        <v>09</v>
      </c>
      <c r="F88" s="364" t="s">
        <v>1511</v>
      </c>
      <c r="G88" s="364" t="str">
        <f>"200"</f>
        <v>200</v>
      </c>
      <c r="H88" s="108" t="e">
        <f>#REF!</f>
        <v>#REF!</v>
      </c>
    </row>
    <row r="89" spans="1:10" ht="39" hidden="1" customHeight="1">
      <c r="A89" s="338"/>
      <c r="B89" s="312" t="s">
        <v>1836</v>
      </c>
      <c r="C89" s="312"/>
      <c r="D89" s="145" t="str">
        <f t="shared" si="2"/>
        <v>03</v>
      </c>
      <c r="E89" s="145" t="str">
        <f t="shared" si="3"/>
        <v>09</v>
      </c>
      <c r="F89" s="1" t="s">
        <v>1511</v>
      </c>
      <c r="G89" s="364"/>
      <c r="H89" s="108" t="e">
        <f>H90+H91</f>
        <v>#REF!</v>
      </c>
    </row>
    <row r="90" spans="1:10" ht="94.5" hidden="1" customHeight="1">
      <c r="A90" s="338"/>
      <c r="B90" s="315" t="s">
        <v>1832</v>
      </c>
      <c r="C90" s="315"/>
      <c r="D90" s="145" t="str">
        <f t="shared" si="2"/>
        <v>03</v>
      </c>
      <c r="E90" s="145" t="str">
        <f t="shared" si="3"/>
        <v>09</v>
      </c>
      <c r="F90" s="1" t="s">
        <v>737</v>
      </c>
      <c r="G90" s="364" t="str">
        <f>"100"</f>
        <v>100</v>
      </c>
      <c r="H90" s="108" t="e">
        <f>#REF!</f>
        <v>#REF!</v>
      </c>
    </row>
    <row r="91" spans="1:10" ht="38.25" hidden="1" customHeight="1">
      <c r="A91" s="338"/>
      <c r="B91" s="315" t="s">
        <v>1835</v>
      </c>
      <c r="C91" s="315"/>
      <c r="D91" s="145" t="str">
        <f t="shared" si="2"/>
        <v>03</v>
      </c>
      <c r="E91" s="145" t="str">
        <f t="shared" si="3"/>
        <v>09</v>
      </c>
      <c r="F91" s="1" t="s">
        <v>1511</v>
      </c>
      <c r="G91" s="364" t="str">
        <f>"200"</f>
        <v>200</v>
      </c>
      <c r="H91" s="108" t="e">
        <f>#REF!</f>
        <v>#REF!</v>
      </c>
    </row>
    <row r="92" spans="1:10" ht="55.5" hidden="1" customHeight="1">
      <c r="A92" s="338"/>
      <c r="B92" s="315" t="s">
        <v>575</v>
      </c>
      <c r="C92" s="315"/>
      <c r="D92" s="145" t="str">
        <f t="shared" si="2"/>
        <v>03</v>
      </c>
      <c r="E92" s="145" t="str">
        <f t="shared" si="3"/>
        <v>09</v>
      </c>
      <c r="F92" s="1" t="s">
        <v>738</v>
      </c>
      <c r="G92" s="364"/>
      <c r="H92" s="108" t="e">
        <f>H93</f>
        <v>#REF!</v>
      </c>
    </row>
    <row r="93" spans="1:10" ht="39.75" hidden="1" customHeight="1">
      <c r="A93" s="338"/>
      <c r="B93" s="315" t="s">
        <v>1835</v>
      </c>
      <c r="C93" s="315"/>
      <c r="D93" s="145" t="str">
        <f t="shared" si="2"/>
        <v>03</v>
      </c>
      <c r="E93" s="145" t="str">
        <f t="shared" si="3"/>
        <v>09</v>
      </c>
      <c r="F93" s="1" t="s">
        <v>738</v>
      </c>
      <c r="G93" s="364">
        <v>200</v>
      </c>
      <c r="H93" s="108" t="e">
        <f>#REF!</f>
        <v>#REF!</v>
      </c>
    </row>
    <row r="94" spans="1:10" ht="61.5" hidden="1" customHeight="1">
      <c r="A94" s="338"/>
      <c r="B94" s="312" t="s">
        <v>1972</v>
      </c>
      <c r="C94" s="312"/>
      <c r="D94" s="145" t="str">
        <f t="shared" si="2"/>
        <v>03</v>
      </c>
      <c r="E94" s="145">
        <v>10</v>
      </c>
      <c r="F94" s="1" t="s">
        <v>1994</v>
      </c>
      <c r="G94" s="364"/>
      <c r="H94" s="108" t="str">
        <f>H95</f>
        <v xml:space="preserve"> </v>
      </c>
    </row>
    <row r="95" spans="1:10" ht="3.75" hidden="1" customHeight="1">
      <c r="A95" s="338"/>
      <c r="B95" s="314"/>
      <c r="C95" s="314"/>
      <c r="D95" s="145" t="s">
        <v>2301</v>
      </c>
      <c r="E95" s="145" t="s">
        <v>2301</v>
      </c>
      <c r="F95" s="294" t="s">
        <v>2301</v>
      </c>
      <c r="G95" s="364" t="s">
        <v>2301</v>
      </c>
      <c r="H95" s="108" t="s">
        <v>2301</v>
      </c>
    </row>
    <row r="96" spans="1:10" s="133" customFormat="1" ht="24" hidden="1" customHeight="1">
      <c r="A96" s="337"/>
      <c r="B96" s="311" t="s">
        <v>1987</v>
      </c>
      <c r="C96" s="311"/>
      <c r="D96" s="149" t="str">
        <f t="shared" ref="D96:D102" si="4">"05"</f>
        <v>05</v>
      </c>
      <c r="E96" s="139"/>
      <c r="F96" s="134"/>
      <c r="G96" s="10"/>
      <c r="H96" s="180" t="e">
        <f>#REF!</f>
        <v>#REF!</v>
      </c>
      <c r="J96" s="132"/>
    </row>
    <row r="97" spans="1:10" s="133" customFormat="1" ht="24" hidden="1" customHeight="1">
      <c r="A97" s="337"/>
      <c r="B97" s="311" t="s">
        <v>1737</v>
      </c>
      <c r="C97" s="311"/>
      <c r="D97" s="149" t="str">
        <f t="shared" si="4"/>
        <v>05</v>
      </c>
      <c r="E97" s="145" t="str">
        <f>"01"</f>
        <v>01</v>
      </c>
      <c r="F97" s="134"/>
      <c r="G97" s="10"/>
      <c r="H97" s="180" t="e">
        <f>H98</f>
        <v>#REF!</v>
      </c>
      <c r="J97" s="132"/>
    </row>
    <row r="98" spans="1:10" s="133" customFormat="1" ht="24" hidden="1" customHeight="1">
      <c r="A98" s="337"/>
      <c r="B98" s="311" t="s">
        <v>1990</v>
      </c>
      <c r="C98" s="311"/>
      <c r="D98" s="149" t="str">
        <f t="shared" si="4"/>
        <v>05</v>
      </c>
      <c r="E98" s="145" t="str">
        <f>"01"</f>
        <v>01</v>
      </c>
      <c r="F98" s="134" t="s">
        <v>1989</v>
      </c>
      <c r="G98" s="10"/>
      <c r="H98" s="180" t="e">
        <f>H99</f>
        <v>#REF!</v>
      </c>
      <c r="J98" s="132"/>
    </row>
    <row r="99" spans="1:10" s="133" customFormat="1" ht="34.200000000000003" hidden="1" customHeight="1">
      <c r="A99" s="337"/>
      <c r="B99" s="315" t="s">
        <v>1835</v>
      </c>
      <c r="C99" s="315"/>
      <c r="D99" s="149" t="str">
        <f t="shared" si="4"/>
        <v>05</v>
      </c>
      <c r="E99" s="145" t="str">
        <f>"01"</f>
        <v>01</v>
      </c>
      <c r="F99" s="134" t="s">
        <v>1989</v>
      </c>
      <c r="G99" s="10">
        <v>200</v>
      </c>
      <c r="H99" s="180" t="e">
        <f>#REF!</f>
        <v>#REF!</v>
      </c>
      <c r="J99" s="132"/>
    </row>
    <row r="100" spans="1:10" s="133" customFormat="1" ht="34.200000000000003" hidden="1" customHeight="1">
      <c r="A100" s="337"/>
      <c r="B100" s="315"/>
      <c r="C100" s="315"/>
      <c r="D100" s="149"/>
      <c r="E100" s="145"/>
      <c r="F100" s="134"/>
      <c r="G100" s="10"/>
      <c r="H100" s="180"/>
      <c r="J100" s="132"/>
    </row>
    <row r="101" spans="1:10" ht="24" hidden="1" customHeight="1">
      <c r="A101" s="338" t="s">
        <v>2349</v>
      </c>
      <c r="B101" s="312" t="s">
        <v>1973</v>
      </c>
      <c r="C101" s="312"/>
      <c r="D101" s="145" t="str">
        <f t="shared" si="4"/>
        <v>05</v>
      </c>
      <c r="E101" s="145" t="str">
        <f>"02"</f>
        <v>02</v>
      </c>
      <c r="F101" s="129"/>
      <c r="G101" s="364"/>
      <c r="H101" s="180"/>
    </row>
    <row r="102" spans="1:10" ht="66" hidden="1" customHeight="1">
      <c r="A102" s="338"/>
      <c r="B102" s="84" t="s">
        <v>1907</v>
      </c>
      <c r="C102" s="84"/>
      <c r="D102" s="145" t="str">
        <f t="shared" si="4"/>
        <v>05</v>
      </c>
      <c r="E102" s="145" t="str">
        <f>"02"</f>
        <v>02</v>
      </c>
      <c r="F102" s="364" t="s">
        <v>1965</v>
      </c>
      <c r="G102" s="364"/>
      <c r="H102" s="108" t="e">
        <f>H103+H104</f>
        <v>#REF!</v>
      </c>
    </row>
    <row r="103" spans="1:10" ht="100.5" hidden="1" customHeight="1">
      <c r="A103" s="338"/>
      <c r="B103" s="315" t="s">
        <v>1832</v>
      </c>
      <c r="C103" s="315"/>
      <c r="D103" s="145" t="str">
        <f t="shared" ref="D103:D190" si="5">"04"</f>
        <v>04</v>
      </c>
      <c r="E103" s="145" t="str">
        <f t="shared" ref="E103:E181" si="6">"05"</f>
        <v>05</v>
      </c>
      <c r="F103" s="364" t="s">
        <v>1900</v>
      </c>
      <c r="G103" s="364" t="str">
        <f>"100"</f>
        <v>100</v>
      </c>
      <c r="H103" s="108" t="e">
        <f>#REF!</f>
        <v>#REF!</v>
      </c>
    </row>
    <row r="104" spans="1:10" ht="42" hidden="1" customHeight="1">
      <c r="A104" s="338"/>
      <c r="B104" s="315" t="s">
        <v>1835</v>
      </c>
      <c r="C104" s="315"/>
      <c r="D104" s="145" t="str">
        <f>"05"</f>
        <v>05</v>
      </c>
      <c r="E104" s="145" t="str">
        <f>"02"</f>
        <v>02</v>
      </c>
      <c r="F104" s="364" t="s">
        <v>1965</v>
      </c>
      <c r="G104" s="364" t="str">
        <f>"200"</f>
        <v>200</v>
      </c>
      <c r="H104" s="108" t="e">
        <f>#REF!</f>
        <v>#REF!</v>
      </c>
    </row>
    <row r="105" spans="1:10" ht="99.75" hidden="1" customHeight="1">
      <c r="A105" s="338"/>
      <c r="B105" s="312" t="s">
        <v>946</v>
      </c>
      <c r="C105" s="312"/>
      <c r="D105" s="145" t="str">
        <f t="shared" si="5"/>
        <v>04</v>
      </c>
      <c r="E105" s="145" t="str">
        <f t="shared" si="6"/>
        <v>05</v>
      </c>
      <c r="F105" s="364" t="s">
        <v>318</v>
      </c>
      <c r="G105" s="364"/>
      <c r="H105" s="108" t="e">
        <f>H106</f>
        <v>#REF!</v>
      </c>
    </row>
    <row r="106" spans="1:10" ht="23.25" hidden="1" customHeight="1">
      <c r="A106" s="338"/>
      <c r="B106" s="15" t="s">
        <v>1833</v>
      </c>
      <c r="C106" s="15"/>
      <c r="D106" s="145" t="str">
        <f t="shared" si="5"/>
        <v>04</v>
      </c>
      <c r="E106" s="145" t="str">
        <f t="shared" si="6"/>
        <v>05</v>
      </c>
      <c r="F106" s="364" t="s">
        <v>318</v>
      </c>
      <c r="G106" s="364" t="str">
        <f>"800"</f>
        <v>800</v>
      </c>
      <c r="H106" s="108" t="e">
        <f>#REF!</f>
        <v>#REF!</v>
      </c>
    </row>
    <row r="107" spans="1:10" ht="136.5" hidden="1" customHeight="1">
      <c r="A107" s="338"/>
      <c r="B107" s="323" t="s">
        <v>1923</v>
      </c>
      <c r="C107" s="366"/>
      <c r="D107" s="249" t="str">
        <f>"05"</f>
        <v>05</v>
      </c>
      <c r="E107" s="145" t="str">
        <f>"02"</f>
        <v>02</v>
      </c>
      <c r="F107" s="364" t="s">
        <v>1965</v>
      </c>
      <c r="G107" s="248"/>
      <c r="H107" s="251" t="e">
        <f>H108</f>
        <v>#REF!</v>
      </c>
    </row>
    <row r="108" spans="1:10" ht="23.25" hidden="1" customHeight="1">
      <c r="A108" s="338"/>
      <c r="B108" s="254" t="s">
        <v>1833</v>
      </c>
      <c r="C108" s="254"/>
      <c r="D108" s="249" t="str">
        <f>"05"</f>
        <v>05</v>
      </c>
      <c r="E108" s="145" t="str">
        <f>"02"</f>
        <v>02</v>
      </c>
      <c r="F108" s="364" t="s">
        <v>1965</v>
      </c>
      <c r="G108" s="248" t="str">
        <f>"800"</f>
        <v>800</v>
      </c>
      <c r="H108" s="251" t="e">
        <f>#REF!</f>
        <v>#REF!</v>
      </c>
    </row>
    <row r="109" spans="1:10" ht="20.25" hidden="1" customHeight="1">
      <c r="A109" s="338"/>
      <c r="B109" s="324"/>
      <c r="C109" s="324"/>
      <c r="D109" s="249"/>
      <c r="E109" s="249"/>
      <c r="F109" s="248"/>
      <c r="G109" s="248"/>
      <c r="H109" s="251"/>
    </row>
    <row r="110" spans="1:10" ht="25.5" hidden="1" customHeight="1">
      <c r="A110" s="338"/>
      <c r="B110" s="325"/>
      <c r="C110" s="325"/>
      <c r="D110" s="249"/>
      <c r="E110" s="249"/>
      <c r="F110" s="248"/>
      <c r="G110" s="248"/>
      <c r="H110" s="251"/>
    </row>
    <row r="111" spans="1:10" ht="206.25" hidden="1" customHeight="1">
      <c r="A111" s="338"/>
      <c r="B111" s="323" t="s">
        <v>1924</v>
      </c>
      <c r="C111" s="366"/>
      <c r="D111" s="249" t="str">
        <f t="shared" ref="D111:D116" si="7">"04"</f>
        <v>04</v>
      </c>
      <c r="E111" s="249" t="str">
        <f t="shared" ref="E111:E116" si="8">"05"</f>
        <v>05</v>
      </c>
      <c r="F111" s="248" t="s">
        <v>1908</v>
      </c>
      <c r="G111" s="248"/>
      <c r="H111" s="251" t="e">
        <f>H112</f>
        <v>#REF!</v>
      </c>
    </row>
    <row r="112" spans="1:10" ht="25.5" hidden="1" customHeight="1">
      <c r="A112" s="338"/>
      <c r="B112" s="254" t="s">
        <v>1833</v>
      </c>
      <c r="C112" s="254"/>
      <c r="D112" s="249" t="str">
        <f t="shared" si="7"/>
        <v>04</v>
      </c>
      <c r="E112" s="249" t="str">
        <f t="shared" si="8"/>
        <v>05</v>
      </c>
      <c r="F112" s="248" t="s">
        <v>1908</v>
      </c>
      <c r="G112" s="248" t="str">
        <f>"800"</f>
        <v>800</v>
      </c>
      <c r="H112" s="251" t="e">
        <f>#REF!</f>
        <v>#REF!</v>
      </c>
    </row>
    <row r="113" spans="1:8" ht="219.75" hidden="1" customHeight="1">
      <c r="A113" s="338"/>
      <c r="B113" s="323" t="s">
        <v>1925</v>
      </c>
      <c r="C113" s="366"/>
      <c r="D113" s="249" t="str">
        <f t="shared" si="7"/>
        <v>04</v>
      </c>
      <c r="E113" s="249" t="str">
        <f t="shared" si="8"/>
        <v>05</v>
      </c>
      <c r="F113" s="255" t="s">
        <v>1909</v>
      </c>
      <c r="G113" s="248"/>
      <c r="H113" s="251" t="e">
        <f>H114</f>
        <v>#REF!</v>
      </c>
    </row>
    <row r="114" spans="1:8" ht="25.5" hidden="1" customHeight="1">
      <c r="A114" s="338"/>
      <c r="B114" s="254" t="s">
        <v>1833</v>
      </c>
      <c r="C114" s="254"/>
      <c r="D114" s="249" t="str">
        <f t="shared" si="7"/>
        <v>04</v>
      </c>
      <c r="E114" s="249" t="str">
        <f t="shared" si="8"/>
        <v>05</v>
      </c>
      <c r="F114" s="255" t="s">
        <v>1909</v>
      </c>
      <c r="G114" s="248" t="str">
        <f>"800"</f>
        <v>800</v>
      </c>
      <c r="H114" s="251" t="e">
        <f>#REF!</f>
        <v>#REF!</v>
      </c>
    </row>
    <row r="115" spans="1:8" ht="225" hidden="1" customHeight="1">
      <c r="A115" s="338"/>
      <c r="B115" s="323" t="s">
        <v>1926</v>
      </c>
      <c r="C115" s="366"/>
      <c r="D115" s="249" t="str">
        <f t="shared" si="7"/>
        <v>04</v>
      </c>
      <c r="E115" s="249" t="str">
        <f t="shared" si="8"/>
        <v>05</v>
      </c>
      <c r="F115" s="255" t="s">
        <v>1910</v>
      </c>
      <c r="G115" s="248"/>
      <c r="H115" s="251" t="e">
        <f>H116</f>
        <v>#REF!</v>
      </c>
    </row>
    <row r="116" spans="1:8" ht="25.5" hidden="1" customHeight="1">
      <c r="A116" s="338"/>
      <c r="B116" s="254" t="s">
        <v>1833</v>
      </c>
      <c r="C116" s="254"/>
      <c r="D116" s="249" t="str">
        <f t="shared" si="7"/>
        <v>04</v>
      </c>
      <c r="E116" s="249" t="str">
        <f t="shared" si="8"/>
        <v>05</v>
      </c>
      <c r="F116" s="255" t="s">
        <v>1910</v>
      </c>
      <c r="G116" s="248" t="str">
        <f>"800"</f>
        <v>800</v>
      </c>
      <c r="H116" s="251" t="e">
        <f>#REF!</f>
        <v>#REF!</v>
      </c>
    </row>
    <row r="117" spans="1:8" ht="190.5" hidden="1" customHeight="1">
      <c r="A117" s="338"/>
      <c r="B117" s="323" t="s">
        <v>1927</v>
      </c>
      <c r="C117" s="366"/>
      <c r="D117" s="249" t="str">
        <f t="shared" si="5"/>
        <v>04</v>
      </c>
      <c r="E117" s="249" t="str">
        <f t="shared" si="6"/>
        <v>05</v>
      </c>
      <c r="F117" s="255" t="s">
        <v>1911</v>
      </c>
      <c r="G117" s="248"/>
      <c r="H117" s="251" t="e">
        <f>#REF!</f>
        <v>#REF!</v>
      </c>
    </row>
    <row r="118" spans="1:8" ht="25.5" hidden="1" customHeight="1">
      <c r="A118" s="338"/>
      <c r="B118" s="254" t="s">
        <v>1833</v>
      </c>
      <c r="C118" s="254"/>
      <c r="D118" s="249" t="str">
        <f t="shared" si="5"/>
        <v>04</v>
      </c>
      <c r="E118" s="249" t="str">
        <f t="shared" si="6"/>
        <v>05</v>
      </c>
      <c r="F118" s="255" t="s">
        <v>1911</v>
      </c>
      <c r="G118" s="248" t="str">
        <f>"800"</f>
        <v>800</v>
      </c>
      <c r="H118" s="251" t="e">
        <f>#REF!</f>
        <v>#REF!</v>
      </c>
    </row>
    <row r="119" spans="1:8" ht="147" hidden="1" customHeight="1">
      <c r="A119" s="338"/>
      <c r="B119" s="323" t="s">
        <v>1937</v>
      </c>
      <c r="C119" s="366"/>
      <c r="D119" s="249" t="str">
        <f>"04"</f>
        <v>04</v>
      </c>
      <c r="E119" s="249" t="str">
        <f>"05"</f>
        <v>05</v>
      </c>
      <c r="F119" s="255" t="s">
        <v>1912</v>
      </c>
      <c r="G119" s="248"/>
      <c r="H119" s="251">
        <f>H120</f>
        <v>0</v>
      </c>
    </row>
    <row r="120" spans="1:8" ht="25.5" hidden="1" customHeight="1">
      <c r="A120" s="338"/>
      <c r="B120" s="254" t="s">
        <v>1833</v>
      </c>
      <c r="C120" s="254"/>
      <c r="D120" s="249" t="str">
        <f>"04"</f>
        <v>04</v>
      </c>
      <c r="E120" s="249" t="str">
        <f>"05"</f>
        <v>05</v>
      </c>
      <c r="F120" s="255" t="s">
        <v>1912</v>
      </c>
      <c r="G120" s="248" t="str">
        <f>"800"</f>
        <v>800</v>
      </c>
      <c r="H120" s="251"/>
    </row>
    <row r="121" spans="1:8" ht="141.75" hidden="1" customHeight="1">
      <c r="A121" s="338"/>
      <c r="B121" s="323" t="s">
        <v>1938</v>
      </c>
      <c r="C121" s="366"/>
      <c r="D121" s="249" t="str">
        <f t="shared" si="5"/>
        <v>04</v>
      </c>
      <c r="E121" s="249" t="str">
        <f t="shared" si="6"/>
        <v>05</v>
      </c>
      <c r="F121" s="255" t="s">
        <v>1913</v>
      </c>
      <c r="G121" s="248"/>
      <c r="H121" s="251" t="e">
        <f>H122</f>
        <v>#REF!</v>
      </c>
    </row>
    <row r="122" spans="1:8" ht="21" hidden="1" customHeight="1">
      <c r="A122" s="338"/>
      <c r="B122" s="254" t="s">
        <v>1833</v>
      </c>
      <c r="C122" s="254"/>
      <c r="D122" s="249" t="str">
        <f t="shared" si="5"/>
        <v>04</v>
      </c>
      <c r="E122" s="249" t="str">
        <f t="shared" si="6"/>
        <v>05</v>
      </c>
      <c r="F122" s="255" t="s">
        <v>1913</v>
      </c>
      <c r="G122" s="248" t="str">
        <f>"800"</f>
        <v>800</v>
      </c>
      <c r="H122" s="251" t="e">
        <f>#REF!</f>
        <v>#REF!</v>
      </c>
    </row>
    <row r="123" spans="1:8" ht="210" hidden="1" customHeight="1">
      <c r="A123" s="338"/>
      <c r="B123" s="325" t="s">
        <v>178</v>
      </c>
      <c r="C123" s="325"/>
      <c r="D123" s="249" t="str">
        <f t="shared" si="5"/>
        <v>04</v>
      </c>
      <c r="E123" s="249" t="str">
        <f t="shared" si="6"/>
        <v>05</v>
      </c>
      <c r="F123" s="248" t="s">
        <v>781</v>
      </c>
      <c r="G123" s="248"/>
      <c r="H123" s="251" t="e">
        <f>H124</f>
        <v>#REF!</v>
      </c>
    </row>
    <row r="124" spans="1:8" ht="21" hidden="1" customHeight="1">
      <c r="A124" s="338"/>
      <c r="B124" s="325" t="s">
        <v>1131</v>
      </c>
      <c r="C124" s="325"/>
      <c r="D124" s="249" t="str">
        <f t="shared" si="5"/>
        <v>04</v>
      </c>
      <c r="E124" s="249" t="str">
        <f t="shared" si="6"/>
        <v>05</v>
      </c>
      <c r="F124" s="248" t="s">
        <v>179</v>
      </c>
      <c r="G124" s="248" t="str">
        <f>"006"</f>
        <v>006</v>
      </c>
      <c r="H124" s="251" t="e">
        <f>#REF!</f>
        <v>#REF!</v>
      </c>
    </row>
    <row r="125" spans="1:8" ht="166.5" hidden="1" customHeight="1">
      <c r="A125" s="338"/>
      <c r="B125" s="323" t="s">
        <v>1928</v>
      </c>
      <c r="C125" s="366"/>
      <c r="D125" s="249" t="str">
        <f t="shared" si="5"/>
        <v>04</v>
      </c>
      <c r="E125" s="249" t="str">
        <f t="shared" si="6"/>
        <v>05</v>
      </c>
      <c r="F125" s="255" t="s">
        <v>1914</v>
      </c>
      <c r="G125" s="248"/>
      <c r="H125" s="251">
        <f>H126</f>
        <v>0</v>
      </c>
    </row>
    <row r="126" spans="1:8" ht="21" hidden="1" customHeight="1">
      <c r="A126" s="338"/>
      <c r="B126" s="254" t="s">
        <v>1833</v>
      </c>
      <c r="C126" s="254"/>
      <c r="D126" s="249" t="str">
        <f t="shared" si="5"/>
        <v>04</v>
      </c>
      <c r="E126" s="249" t="str">
        <f t="shared" si="6"/>
        <v>05</v>
      </c>
      <c r="F126" s="255" t="s">
        <v>1914</v>
      </c>
      <c r="G126" s="248" t="str">
        <f>"800"</f>
        <v>800</v>
      </c>
      <c r="H126" s="251"/>
    </row>
    <row r="127" spans="1:8" ht="170.25" hidden="1" customHeight="1">
      <c r="A127" s="338"/>
      <c r="B127" s="323" t="s">
        <v>1929</v>
      </c>
      <c r="C127" s="366"/>
      <c r="D127" s="249" t="str">
        <f t="shared" si="5"/>
        <v>04</v>
      </c>
      <c r="E127" s="249" t="str">
        <f t="shared" si="6"/>
        <v>05</v>
      </c>
      <c r="F127" s="255" t="s">
        <v>1915</v>
      </c>
      <c r="G127" s="248"/>
      <c r="H127" s="251">
        <f>H128</f>
        <v>0</v>
      </c>
    </row>
    <row r="128" spans="1:8" ht="21" hidden="1" customHeight="1">
      <c r="A128" s="338"/>
      <c r="B128" s="254" t="s">
        <v>1833</v>
      </c>
      <c r="C128" s="254"/>
      <c r="D128" s="249" t="str">
        <f t="shared" si="5"/>
        <v>04</v>
      </c>
      <c r="E128" s="249" t="str">
        <f t="shared" si="6"/>
        <v>05</v>
      </c>
      <c r="F128" s="255" t="s">
        <v>1915</v>
      </c>
      <c r="G128" s="248" t="str">
        <f>"800"</f>
        <v>800</v>
      </c>
      <c r="H128" s="251"/>
    </row>
    <row r="129" spans="1:10" ht="189" hidden="1" customHeight="1">
      <c r="A129" s="338"/>
      <c r="B129" s="323" t="s">
        <v>1930</v>
      </c>
      <c r="C129" s="366"/>
      <c r="D129" s="249" t="str">
        <f t="shared" si="5"/>
        <v>04</v>
      </c>
      <c r="E129" s="249" t="str">
        <f t="shared" si="6"/>
        <v>05</v>
      </c>
      <c r="F129" s="255" t="s">
        <v>1916</v>
      </c>
      <c r="G129" s="248"/>
      <c r="H129" s="251" t="e">
        <f>H130</f>
        <v>#REF!</v>
      </c>
    </row>
    <row r="130" spans="1:10" ht="21" hidden="1" customHeight="1">
      <c r="A130" s="338"/>
      <c r="B130" s="254" t="s">
        <v>1833</v>
      </c>
      <c r="C130" s="254"/>
      <c r="D130" s="249" t="str">
        <f t="shared" si="5"/>
        <v>04</v>
      </c>
      <c r="E130" s="249" t="str">
        <f t="shared" si="6"/>
        <v>05</v>
      </c>
      <c r="F130" s="255" t="s">
        <v>1916</v>
      </c>
      <c r="G130" s="248" t="str">
        <f>"800"</f>
        <v>800</v>
      </c>
      <c r="H130" s="251" t="e">
        <f>#REF!</f>
        <v>#REF!</v>
      </c>
    </row>
    <row r="131" spans="1:10" ht="219" hidden="1" customHeight="1">
      <c r="A131" s="338"/>
      <c r="B131" s="323" t="s">
        <v>1931</v>
      </c>
      <c r="C131" s="366"/>
      <c r="D131" s="249" t="str">
        <f t="shared" si="5"/>
        <v>04</v>
      </c>
      <c r="E131" s="249" t="str">
        <f t="shared" si="6"/>
        <v>05</v>
      </c>
      <c r="F131" s="255" t="s">
        <v>1917</v>
      </c>
      <c r="G131" s="248"/>
      <c r="H131" s="251" t="e">
        <f>H132</f>
        <v>#REF!</v>
      </c>
    </row>
    <row r="132" spans="1:10" ht="21" hidden="1" customHeight="1">
      <c r="A132" s="338"/>
      <c r="B132" s="254" t="s">
        <v>1833</v>
      </c>
      <c r="C132" s="254"/>
      <c r="D132" s="249" t="str">
        <f t="shared" si="5"/>
        <v>04</v>
      </c>
      <c r="E132" s="249" t="str">
        <f t="shared" si="6"/>
        <v>05</v>
      </c>
      <c r="F132" s="255" t="s">
        <v>1917</v>
      </c>
      <c r="G132" s="248" t="str">
        <f>"800"</f>
        <v>800</v>
      </c>
      <c r="H132" s="251" t="e">
        <f>#REF!</f>
        <v>#REF!</v>
      </c>
    </row>
    <row r="133" spans="1:10" ht="207.75" hidden="1" customHeight="1">
      <c r="A133" s="338"/>
      <c r="B133" s="323" t="s">
        <v>1932</v>
      </c>
      <c r="C133" s="366"/>
      <c r="D133" s="249" t="str">
        <f t="shared" si="5"/>
        <v>04</v>
      </c>
      <c r="E133" s="249" t="str">
        <f t="shared" si="6"/>
        <v>05</v>
      </c>
      <c r="F133" s="255" t="s">
        <v>1918</v>
      </c>
      <c r="G133" s="248"/>
      <c r="H133" s="251" t="e">
        <f>H134</f>
        <v>#REF!</v>
      </c>
    </row>
    <row r="134" spans="1:10" ht="21" hidden="1" customHeight="1">
      <c r="A134" s="338"/>
      <c r="B134" s="254" t="s">
        <v>1833</v>
      </c>
      <c r="C134" s="254"/>
      <c r="D134" s="249" t="str">
        <f t="shared" si="5"/>
        <v>04</v>
      </c>
      <c r="E134" s="249" t="str">
        <f t="shared" si="6"/>
        <v>05</v>
      </c>
      <c r="F134" s="255" t="s">
        <v>1918</v>
      </c>
      <c r="G134" s="248" t="str">
        <f>"800"</f>
        <v>800</v>
      </c>
      <c r="H134" s="251" t="e">
        <f>#REF!</f>
        <v>#REF!</v>
      </c>
    </row>
    <row r="135" spans="1:10" ht="171" hidden="1" customHeight="1">
      <c r="A135" s="338"/>
      <c r="B135" s="323" t="s">
        <v>1933</v>
      </c>
      <c r="C135" s="366"/>
      <c r="D135" s="249" t="str">
        <f t="shared" si="5"/>
        <v>04</v>
      </c>
      <c r="E135" s="249" t="str">
        <f t="shared" si="6"/>
        <v>05</v>
      </c>
      <c r="F135" s="255" t="s">
        <v>1919</v>
      </c>
      <c r="G135" s="248"/>
      <c r="H135" s="251" t="e">
        <f>H136</f>
        <v>#REF!</v>
      </c>
    </row>
    <row r="136" spans="1:10" ht="21" hidden="1" customHeight="1">
      <c r="A136" s="338"/>
      <c r="B136" s="254" t="s">
        <v>1833</v>
      </c>
      <c r="C136" s="254"/>
      <c r="D136" s="249" t="str">
        <f t="shared" si="5"/>
        <v>04</v>
      </c>
      <c r="E136" s="249" t="str">
        <f t="shared" si="6"/>
        <v>05</v>
      </c>
      <c r="F136" s="255" t="s">
        <v>1919</v>
      </c>
      <c r="G136" s="248" t="str">
        <f>"800"</f>
        <v>800</v>
      </c>
      <c r="H136" s="251" t="e">
        <f>#REF!</f>
        <v>#REF!</v>
      </c>
    </row>
    <row r="137" spans="1:10" ht="174" hidden="1" customHeight="1">
      <c r="A137" s="338"/>
      <c r="B137" s="323" t="s">
        <v>1934</v>
      </c>
      <c r="C137" s="366"/>
      <c r="D137" s="249" t="str">
        <f t="shared" si="5"/>
        <v>04</v>
      </c>
      <c r="E137" s="249" t="str">
        <f t="shared" si="6"/>
        <v>05</v>
      </c>
      <c r="F137" s="255" t="s">
        <v>1920</v>
      </c>
      <c r="G137" s="248"/>
      <c r="H137" s="251" t="e">
        <f>H138</f>
        <v>#REF!</v>
      </c>
    </row>
    <row r="138" spans="1:10" ht="21" hidden="1" customHeight="1">
      <c r="A138" s="338"/>
      <c r="B138" s="254" t="s">
        <v>1833</v>
      </c>
      <c r="C138" s="254"/>
      <c r="D138" s="249" t="str">
        <f t="shared" si="5"/>
        <v>04</v>
      </c>
      <c r="E138" s="249" t="str">
        <f t="shared" si="6"/>
        <v>05</v>
      </c>
      <c r="F138" s="255" t="s">
        <v>1920</v>
      </c>
      <c r="G138" s="248" t="str">
        <f>"800"</f>
        <v>800</v>
      </c>
      <c r="H138" s="260" t="e">
        <f>#REF!</f>
        <v>#REF!</v>
      </c>
    </row>
    <row r="139" spans="1:10" ht="167.25" hidden="1" customHeight="1">
      <c r="A139" s="338"/>
      <c r="B139" s="323" t="s">
        <v>1935</v>
      </c>
      <c r="C139" s="366"/>
      <c r="D139" s="249" t="str">
        <f t="shared" si="5"/>
        <v>04</v>
      </c>
      <c r="E139" s="249" t="str">
        <f>"05"</f>
        <v>05</v>
      </c>
      <c r="F139" s="255" t="s">
        <v>1921</v>
      </c>
      <c r="G139" s="248"/>
      <c r="H139" s="251" t="e">
        <f>H140</f>
        <v>#REF!</v>
      </c>
      <c r="I139" s="183"/>
      <c r="J139" s="240"/>
    </row>
    <row r="140" spans="1:10" ht="24.75" hidden="1" customHeight="1">
      <c r="A140" s="338"/>
      <c r="B140" s="254" t="s">
        <v>1833</v>
      </c>
      <c r="C140" s="254"/>
      <c r="D140" s="249" t="str">
        <f t="shared" si="5"/>
        <v>04</v>
      </c>
      <c r="E140" s="249" t="str">
        <f>"05"</f>
        <v>05</v>
      </c>
      <c r="F140" s="255" t="s">
        <v>1921</v>
      </c>
      <c r="G140" s="248" t="str">
        <f>"800"</f>
        <v>800</v>
      </c>
      <c r="H140" s="251" t="e">
        <f>#REF!</f>
        <v>#REF!</v>
      </c>
      <c r="I140" s="183"/>
      <c r="J140" s="240"/>
    </row>
    <row r="141" spans="1:10" ht="192" hidden="1" customHeight="1">
      <c r="A141" s="338"/>
      <c r="B141" s="323" t="s">
        <v>1936</v>
      </c>
      <c r="C141" s="366"/>
      <c r="D141" s="249" t="str">
        <f t="shared" si="5"/>
        <v>04</v>
      </c>
      <c r="E141" s="249" t="str">
        <f>"05"</f>
        <v>05</v>
      </c>
      <c r="F141" s="255" t="s">
        <v>1922</v>
      </c>
      <c r="G141" s="248"/>
      <c r="H141" s="251" t="e">
        <f>H142</f>
        <v>#REF!</v>
      </c>
      <c r="I141" s="183"/>
      <c r="J141" s="240"/>
    </row>
    <row r="142" spans="1:10" ht="24.75" hidden="1" customHeight="1">
      <c r="A142" s="338"/>
      <c r="B142" s="254" t="s">
        <v>1833</v>
      </c>
      <c r="C142" s="254"/>
      <c r="D142" s="249" t="str">
        <f t="shared" si="5"/>
        <v>04</v>
      </c>
      <c r="E142" s="249" t="str">
        <f>"05"</f>
        <v>05</v>
      </c>
      <c r="F142" s="255" t="s">
        <v>1922</v>
      </c>
      <c r="G142" s="248" t="str">
        <f>"800"</f>
        <v>800</v>
      </c>
      <c r="H142" s="251" t="e">
        <f>#REF!</f>
        <v>#REF!</v>
      </c>
      <c r="I142" s="183"/>
      <c r="J142" s="240"/>
    </row>
    <row r="143" spans="1:10" ht="102" hidden="1" customHeight="1">
      <c r="A143" s="338"/>
      <c r="B143" s="312" t="s">
        <v>780</v>
      </c>
      <c r="C143" s="312"/>
      <c r="D143" s="145" t="str">
        <f t="shared" si="5"/>
        <v>04</v>
      </c>
      <c r="E143" s="145" t="str">
        <f t="shared" si="6"/>
        <v>05</v>
      </c>
      <c r="F143" s="364" t="s">
        <v>779</v>
      </c>
      <c r="G143" s="364"/>
      <c r="H143" s="108" t="e">
        <f>H144</f>
        <v>#REF!</v>
      </c>
      <c r="I143" s="241"/>
      <c r="J143" s="240"/>
    </row>
    <row r="144" spans="1:10" ht="21" hidden="1" customHeight="1">
      <c r="A144" s="338"/>
      <c r="B144" s="15" t="s">
        <v>1833</v>
      </c>
      <c r="C144" s="15"/>
      <c r="D144" s="151" t="str">
        <f t="shared" si="5"/>
        <v>04</v>
      </c>
      <c r="E144" s="151" t="str">
        <f t="shared" si="6"/>
        <v>05</v>
      </c>
      <c r="F144" s="141" t="s">
        <v>779</v>
      </c>
      <c r="G144" s="364" t="str">
        <f>"800"</f>
        <v>800</v>
      </c>
      <c r="H144" s="187" t="e">
        <f>#REF!</f>
        <v>#REF!</v>
      </c>
    </row>
    <row r="145" spans="1:8" ht="53.25" hidden="1" customHeight="1">
      <c r="A145" s="338"/>
      <c r="B145" s="312" t="s">
        <v>1251</v>
      </c>
      <c r="C145" s="312"/>
      <c r="D145" s="145" t="str">
        <f>"04"</f>
        <v>04</v>
      </c>
      <c r="E145" s="145" t="str">
        <f>"05"</f>
        <v>05</v>
      </c>
      <c r="F145" s="364" t="s">
        <v>519</v>
      </c>
      <c r="G145" s="364"/>
      <c r="H145" s="108" t="e">
        <f>H146</f>
        <v>#REF!</v>
      </c>
    </row>
    <row r="146" spans="1:8" ht="21" hidden="1" customHeight="1">
      <c r="A146" s="338"/>
      <c r="B146" s="15" t="s">
        <v>1833</v>
      </c>
      <c r="C146" s="15"/>
      <c r="D146" s="145" t="str">
        <f>"04"</f>
        <v>04</v>
      </c>
      <c r="E146" s="145" t="str">
        <f>"05"</f>
        <v>05</v>
      </c>
      <c r="F146" s="364" t="s">
        <v>519</v>
      </c>
      <c r="G146" s="364" t="str">
        <f>"800"</f>
        <v>800</v>
      </c>
      <c r="H146" s="108" t="e">
        <f>#REF!</f>
        <v>#REF!</v>
      </c>
    </row>
    <row r="147" spans="1:8" ht="76.5" hidden="1" customHeight="1">
      <c r="A147" s="338"/>
      <c r="B147" s="312" t="s">
        <v>1099</v>
      </c>
      <c r="C147" s="312"/>
      <c r="D147" s="145" t="str">
        <f t="shared" si="5"/>
        <v>04</v>
      </c>
      <c r="E147" s="145" t="str">
        <f t="shared" si="6"/>
        <v>05</v>
      </c>
      <c r="F147" s="364" t="s">
        <v>1100</v>
      </c>
      <c r="G147" s="364"/>
      <c r="H147" s="108" t="e">
        <f>H148</f>
        <v>#REF!</v>
      </c>
    </row>
    <row r="148" spans="1:8" ht="21" hidden="1" customHeight="1">
      <c r="A148" s="338"/>
      <c r="B148" s="15" t="s">
        <v>1833</v>
      </c>
      <c r="C148" s="15"/>
      <c r="D148" s="145" t="str">
        <f t="shared" si="5"/>
        <v>04</v>
      </c>
      <c r="E148" s="145" t="str">
        <f t="shared" si="6"/>
        <v>05</v>
      </c>
      <c r="F148" s="364" t="s">
        <v>1100</v>
      </c>
      <c r="G148" s="364" t="str">
        <f>"800"</f>
        <v>800</v>
      </c>
      <c r="H148" s="108" t="e">
        <f>#REF!</f>
        <v>#REF!</v>
      </c>
    </row>
    <row r="149" spans="1:8" ht="80.25" hidden="1" customHeight="1">
      <c r="A149" s="338"/>
      <c r="B149" s="312" t="s">
        <v>1102</v>
      </c>
      <c r="C149" s="312"/>
      <c r="D149" s="145" t="str">
        <f>"04"</f>
        <v>04</v>
      </c>
      <c r="E149" s="145" t="str">
        <f>"05"</f>
        <v>05</v>
      </c>
      <c r="F149" s="364" t="s">
        <v>1101</v>
      </c>
      <c r="G149" s="364"/>
      <c r="H149" s="108" t="e">
        <f>H150</f>
        <v>#REF!</v>
      </c>
    </row>
    <row r="150" spans="1:8" ht="21" hidden="1" customHeight="1">
      <c r="A150" s="338"/>
      <c r="B150" s="15" t="s">
        <v>1833</v>
      </c>
      <c r="C150" s="15"/>
      <c r="D150" s="145" t="str">
        <f>"04"</f>
        <v>04</v>
      </c>
      <c r="E150" s="145" t="str">
        <f>"05"</f>
        <v>05</v>
      </c>
      <c r="F150" s="364" t="s">
        <v>1101</v>
      </c>
      <c r="G150" s="364" t="str">
        <f>"800"</f>
        <v>800</v>
      </c>
      <c r="H150" s="108" t="e">
        <f>#REF!</f>
        <v>#REF!</v>
      </c>
    </row>
    <row r="151" spans="1:8" ht="96" hidden="1" customHeight="1">
      <c r="A151" s="338"/>
      <c r="B151" s="312" t="s">
        <v>472</v>
      </c>
      <c r="C151" s="312"/>
      <c r="D151" s="145" t="str">
        <f t="shared" si="5"/>
        <v>04</v>
      </c>
      <c r="E151" s="145" t="str">
        <f t="shared" si="6"/>
        <v>05</v>
      </c>
      <c r="F151" s="364" t="s">
        <v>1103</v>
      </c>
      <c r="G151" s="364"/>
      <c r="H151" s="108" t="e">
        <f>H152</f>
        <v>#REF!</v>
      </c>
    </row>
    <row r="152" spans="1:8" ht="21" hidden="1" customHeight="1">
      <c r="A152" s="338"/>
      <c r="B152" s="15" t="s">
        <v>1833</v>
      </c>
      <c r="C152" s="15"/>
      <c r="D152" s="145" t="str">
        <f t="shared" si="5"/>
        <v>04</v>
      </c>
      <c r="E152" s="145" t="str">
        <f t="shared" si="6"/>
        <v>05</v>
      </c>
      <c r="F152" s="364" t="s">
        <v>1103</v>
      </c>
      <c r="G152" s="364" t="str">
        <f>"800"</f>
        <v>800</v>
      </c>
      <c r="H152" s="108" t="e">
        <f>#REF!</f>
        <v>#REF!</v>
      </c>
    </row>
    <row r="153" spans="1:8" ht="63" hidden="1" customHeight="1">
      <c r="A153" s="338"/>
      <c r="B153" s="312" t="s">
        <v>214</v>
      </c>
      <c r="C153" s="312"/>
      <c r="D153" s="145" t="str">
        <f>"04"</f>
        <v>04</v>
      </c>
      <c r="E153" s="145" t="str">
        <f>"05"</f>
        <v>05</v>
      </c>
      <c r="F153" s="364" t="s">
        <v>1104</v>
      </c>
      <c r="G153" s="364"/>
      <c r="H153" s="153" t="e">
        <f>H154</f>
        <v>#REF!</v>
      </c>
    </row>
    <row r="154" spans="1:8" ht="21.75" hidden="1" customHeight="1">
      <c r="A154" s="338"/>
      <c r="B154" s="15" t="s">
        <v>1833</v>
      </c>
      <c r="C154" s="15"/>
      <c r="D154" s="145" t="str">
        <f>"04"</f>
        <v>04</v>
      </c>
      <c r="E154" s="145" t="str">
        <f>"05"</f>
        <v>05</v>
      </c>
      <c r="F154" s="364" t="s">
        <v>1104</v>
      </c>
      <c r="G154" s="364" t="str">
        <f>"800"</f>
        <v>800</v>
      </c>
      <c r="H154" s="153" t="e">
        <f>#REF!</f>
        <v>#REF!</v>
      </c>
    </row>
    <row r="155" spans="1:8" ht="45.75" hidden="1" customHeight="1">
      <c r="A155" s="338"/>
      <c r="B155" s="326" t="s">
        <v>1742</v>
      </c>
      <c r="C155" s="326"/>
      <c r="D155" s="145" t="str">
        <f t="shared" si="5"/>
        <v>04</v>
      </c>
      <c r="E155" s="145" t="str">
        <f t="shared" si="6"/>
        <v>05</v>
      </c>
      <c r="F155" s="6" t="s">
        <v>874</v>
      </c>
      <c r="G155" s="364"/>
      <c r="H155" s="108" t="e">
        <f>H156</f>
        <v>#REF!</v>
      </c>
    </row>
    <row r="156" spans="1:8" ht="21" hidden="1" customHeight="1">
      <c r="A156" s="338"/>
      <c r="B156" s="15" t="s">
        <v>1833</v>
      </c>
      <c r="C156" s="15"/>
      <c r="D156" s="145" t="str">
        <f t="shared" si="5"/>
        <v>04</v>
      </c>
      <c r="E156" s="145" t="str">
        <f t="shared" si="6"/>
        <v>05</v>
      </c>
      <c r="F156" s="6" t="s">
        <v>874</v>
      </c>
      <c r="G156" s="364" t="str">
        <f>"800"</f>
        <v>800</v>
      </c>
      <c r="H156" s="108" t="e">
        <f>#REF!</f>
        <v>#REF!</v>
      </c>
    </row>
    <row r="157" spans="1:8" ht="43.5" hidden="1" customHeight="1">
      <c r="A157" s="338"/>
      <c r="B157" s="312" t="s">
        <v>1302</v>
      </c>
      <c r="C157" s="312"/>
      <c r="D157" s="145" t="str">
        <f>"04"</f>
        <v>04</v>
      </c>
      <c r="E157" s="145" t="str">
        <f>"05"</f>
        <v>05</v>
      </c>
      <c r="F157" s="6" t="s">
        <v>520</v>
      </c>
      <c r="G157" s="364"/>
      <c r="H157" s="108" t="e">
        <f>H158</f>
        <v>#REF!</v>
      </c>
    </row>
    <row r="158" spans="1:8" ht="21" hidden="1" customHeight="1">
      <c r="A158" s="338"/>
      <c r="B158" s="15" t="s">
        <v>1833</v>
      </c>
      <c r="C158" s="15"/>
      <c r="D158" s="145" t="str">
        <f>"04"</f>
        <v>04</v>
      </c>
      <c r="E158" s="145" t="str">
        <f>"05"</f>
        <v>05</v>
      </c>
      <c r="F158" s="6" t="s">
        <v>520</v>
      </c>
      <c r="G158" s="364" t="str">
        <f>"800"</f>
        <v>800</v>
      </c>
      <c r="H158" s="108" t="e">
        <f>#REF!</f>
        <v>#REF!</v>
      </c>
    </row>
    <row r="159" spans="1:8" ht="37.5" hidden="1" customHeight="1">
      <c r="A159" s="338"/>
      <c r="B159" s="315" t="s">
        <v>1105</v>
      </c>
      <c r="C159" s="315"/>
      <c r="D159" s="145" t="str">
        <f t="shared" si="5"/>
        <v>04</v>
      </c>
      <c r="E159" s="145" t="str">
        <f t="shared" si="6"/>
        <v>05</v>
      </c>
      <c r="F159" s="6" t="s">
        <v>47</v>
      </c>
      <c r="G159" s="364"/>
      <c r="H159" s="108" t="e">
        <f>H160</f>
        <v>#REF!</v>
      </c>
    </row>
    <row r="160" spans="1:8" ht="21" hidden="1" customHeight="1">
      <c r="A160" s="338"/>
      <c r="B160" s="15" t="s">
        <v>1833</v>
      </c>
      <c r="C160" s="15"/>
      <c r="D160" s="145" t="str">
        <f t="shared" si="5"/>
        <v>04</v>
      </c>
      <c r="E160" s="145" t="str">
        <f t="shared" si="6"/>
        <v>05</v>
      </c>
      <c r="F160" s="6" t="s">
        <v>47</v>
      </c>
      <c r="G160" s="364" t="str">
        <f>"800"</f>
        <v>800</v>
      </c>
      <c r="H160" s="108" t="e">
        <f>#REF!</f>
        <v>#REF!</v>
      </c>
    </row>
    <row r="161" spans="1:8" ht="37.5" hidden="1" customHeight="1">
      <c r="A161" s="338"/>
      <c r="B161" s="326" t="s">
        <v>778</v>
      </c>
      <c r="C161" s="326"/>
      <c r="D161" s="145" t="str">
        <f t="shared" si="5"/>
        <v>04</v>
      </c>
      <c r="E161" s="145" t="str">
        <f t="shared" si="6"/>
        <v>05</v>
      </c>
      <c r="F161" s="6" t="s">
        <v>48</v>
      </c>
      <c r="G161" s="364"/>
      <c r="H161" s="108" t="e">
        <f>H162</f>
        <v>#REF!</v>
      </c>
    </row>
    <row r="162" spans="1:8" ht="21" hidden="1" customHeight="1">
      <c r="A162" s="338"/>
      <c r="B162" s="15" t="s">
        <v>1833</v>
      </c>
      <c r="C162" s="15"/>
      <c r="D162" s="145" t="str">
        <f t="shared" si="5"/>
        <v>04</v>
      </c>
      <c r="E162" s="145" t="str">
        <f t="shared" si="6"/>
        <v>05</v>
      </c>
      <c r="F162" s="6" t="s">
        <v>48</v>
      </c>
      <c r="G162" s="364" t="str">
        <f>"800"</f>
        <v>800</v>
      </c>
      <c r="H162" s="108" t="e">
        <f>#REF!</f>
        <v>#REF!</v>
      </c>
    </row>
    <row r="163" spans="1:8" ht="36.75" hidden="1" customHeight="1">
      <c r="A163" s="338"/>
      <c r="B163" s="312" t="s">
        <v>1741</v>
      </c>
      <c r="C163" s="312"/>
      <c r="D163" s="145" t="str">
        <f t="shared" si="5"/>
        <v>04</v>
      </c>
      <c r="E163" s="145" t="str">
        <f t="shared" si="6"/>
        <v>05</v>
      </c>
      <c r="F163" s="6" t="s">
        <v>1740</v>
      </c>
      <c r="G163" s="364"/>
      <c r="H163" s="108" t="e">
        <f>H164</f>
        <v>#REF!</v>
      </c>
    </row>
    <row r="164" spans="1:8" ht="21" hidden="1" customHeight="1">
      <c r="A164" s="338"/>
      <c r="B164" s="15" t="s">
        <v>1833</v>
      </c>
      <c r="C164" s="15"/>
      <c r="D164" s="145" t="str">
        <f t="shared" si="5"/>
        <v>04</v>
      </c>
      <c r="E164" s="145" t="str">
        <f t="shared" si="6"/>
        <v>05</v>
      </c>
      <c r="F164" s="6" t="s">
        <v>1740</v>
      </c>
      <c r="G164" s="364" t="str">
        <f>"800"</f>
        <v>800</v>
      </c>
      <c r="H164" s="108" t="e">
        <f>#REF!</f>
        <v>#REF!</v>
      </c>
    </row>
    <row r="165" spans="1:8" ht="75" hidden="1" customHeight="1">
      <c r="A165" s="338"/>
      <c r="B165" s="312" t="s">
        <v>473</v>
      </c>
      <c r="C165" s="312"/>
      <c r="D165" s="145" t="str">
        <f t="shared" si="5"/>
        <v>04</v>
      </c>
      <c r="E165" s="145" t="str">
        <f t="shared" si="6"/>
        <v>05</v>
      </c>
      <c r="F165" s="6" t="s">
        <v>1107</v>
      </c>
      <c r="G165" s="364"/>
      <c r="H165" s="108" t="e">
        <f>H166</f>
        <v>#REF!</v>
      </c>
    </row>
    <row r="166" spans="1:8" ht="21" hidden="1" customHeight="1">
      <c r="A166" s="338"/>
      <c r="B166" s="15" t="s">
        <v>1833</v>
      </c>
      <c r="C166" s="15"/>
      <c r="D166" s="145" t="str">
        <f t="shared" si="5"/>
        <v>04</v>
      </c>
      <c r="E166" s="145" t="str">
        <f t="shared" si="6"/>
        <v>05</v>
      </c>
      <c r="F166" s="6" t="s">
        <v>1107</v>
      </c>
      <c r="G166" s="364" t="str">
        <f>"800"</f>
        <v>800</v>
      </c>
      <c r="H166" s="108" t="e">
        <f>#REF!</f>
        <v>#REF!</v>
      </c>
    </row>
    <row r="167" spans="1:8" ht="80.25" hidden="1" customHeight="1">
      <c r="A167" s="338"/>
      <c r="B167" s="312" t="s">
        <v>1303</v>
      </c>
      <c r="C167" s="312"/>
      <c r="D167" s="145" t="str">
        <f t="shared" si="5"/>
        <v>04</v>
      </c>
      <c r="E167" s="145" t="str">
        <f t="shared" si="6"/>
        <v>05</v>
      </c>
      <c r="F167" s="6" t="s">
        <v>1289</v>
      </c>
      <c r="G167" s="364"/>
      <c r="H167" s="108" t="e">
        <f>#REF!</f>
        <v>#REF!</v>
      </c>
    </row>
    <row r="168" spans="1:8" ht="24.75" hidden="1" customHeight="1">
      <c r="A168" s="338"/>
      <c r="B168" s="15" t="s">
        <v>1833</v>
      </c>
      <c r="C168" s="15"/>
      <c r="D168" s="145" t="str">
        <f t="shared" si="5"/>
        <v>04</v>
      </c>
      <c r="E168" s="145" t="str">
        <f t="shared" si="6"/>
        <v>05</v>
      </c>
      <c r="F168" s="6" t="s">
        <v>1289</v>
      </c>
      <c r="G168" s="364" t="str">
        <f>"800"</f>
        <v>800</v>
      </c>
      <c r="H168" s="108" t="e">
        <f>#REF!</f>
        <v>#REF!</v>
      </c>
    </row>
    <row r="169" spans="1:8" ht="24.75" hidden="1" customHeight="1">
      <c r="A169" s="338"/>
      <c r="B169" s="312" t="s">
        <v>1295</v>
      </c>
      <c r="C169" s="312"/>
      <c r="D169" s="145" t="str">
        <f t="shared" si="5"/>
        <v>04</v>
      </c>
      <c r="E169" s="145" t="str">
        <f t="shared" si="6"/>
        <v>05</v>
      </c>
      <c r="F169" s="6" t="s">
        <v>50</v>
      </c>
      <c r="G169" s="364"/>
      <c r="H169" s="108" t="e">
        <f>#REF!</f>
        <v>#REF!</v>
      </c>
    </row>
    <row r="170" spans="1:8" ht="24.75" hidden="1" customHeight="1">
      <c r="A170" s="338"/>
      <c r="B170" s="15" t="s">
        <v>1833</v>
      </c>
      <c r="C170" s="15"/>
      <c r="D170" s="145" t="str">
        <f t="shared" si="5"/>
        <v>04</v>
      </c>
      <c r="E170" s="145" t="str">
        <f t="shared" si="6"/>
        <v>05</v>
      </c>
      <c r="F170" s="6" t="s">
        <v>50</v>
      </c>
      <c r="G170" s="364" t="str">
        <f>"800"</f>
        <v>800</v>
      </c>
      <c r="H170" s="108" t="e">
        <f>#REF!</f>
        <v>#REF!</v>
      </c>
    </row>
    <row r="171" spans="1:8" ht="39.75" hidden="1" customHeight="1">
      <c r="A171" s="338"/>
      <c r="B171" s="312" t="s">
        <v>1739</v>
      </c>
      <c r="C171" s="312"/>
      <c r="D171" s="145" t="str">
        <f t="shared" si="5"/>
        <v>04</v>
      </c>
      <c r="E171" s="145" t="str">
        <f t="shared" si="6"/>
        <v>05</v>
      </c>
      <c r="F171" s="6" t="s">
        <v>1106</v>
      </c>
      <c r="G171" s="364"/>
      <c r="H171" s="108" t="e">
        <f>H172</f>
        <v>#REF!</v>
      </c>
    </row>
    <row r="172" spans="1:8" ht="24.75" hidden="1" customHeight="1">
      <c r="A172" s="338"/>
      <c r="B172" s="15" t="s">
        <v>1833</v>
      </c>
      <c r="C172" s="15"/>
      <c r="D172" s="145" t="str">
        <f t="shared" si="5"/>
        <v>04</v>
      </c>
      <c r="E172" s="145" t="str">
        <f t="shared" si="6"/>
        <v>05</v>
      </c>
      <c r="F172" s="6" t="s">
        <v>1106</v>
      </c>
      <c r="G172" s="364" t="str">
        <f>"800"</f>
        <v>800</v>
      </c>
      <c r="H172" s="108" t="e">
        <f>#REF!</f>
        <v>#REF!</v>
      </c>
    </row>
    <row r="173" spans="1:8" ht="55.5" hidden="1" customHeight="1">
      <c r="A173" s="338"/>
      <c r="B173" s="312" t="s">
        <v>1744</v>
      </c>
      <c r="C173" s="312"/>
      <c r="D173" s="145" t="str">
        <f t="shared" si="5"/>
        <v>04</v>
      </c>
      <c r="E173" s="145" t="str">
        <f t="shared" si="6"/>
        <v>05</v>
      </c>
      <c r="F173" s="6" t="s">
        <v>51</v>
      </c>
      <c r="G173" s="364"/>
      <c r="H173" s="108" t="e">
        <f>H174</f>
        <v>#REF!</v>
      </c>
    </row>
    <row r="174" spans="1:8" ht="21" hidden="1" customHeight="1">
      <c r="A174" s="338"/>
      <c r="B174" s="15" t="s">
        <v>1833</v>
      </c>
      <c r="C174" s="15"/>
      <c r="D174" s="145" t="str">
        <f t="shared" si="5"/>
        <v>04</v>
      </c>
      <c r="E174" s="145" t="str">
        <f t="shared" si="6"/>
        <v>05</v>
      </c>
      <c r="F174" s="6" t="s">
        <v>51</v>
      </c>
      <c r="G174" s="364" t="str">
        <f>"800"</f>
        <v>800</v>
      </c>
      <c r="H174" s="108" t="e">
        <f>#REF!</f>
        <v>#REF!</v>
      </c>
    </row>
    <row r="175" spans="1:8" ht="21" hidden="1" customHeight="1">
      <c r="A175" s="338"/>
      <c r="B175" s="315" t="s">
        <v>49</v>
      </c>
      <c r="C175" s="315"/>
      <c r="D175" s="145" t="str">
        <f t="shared" si="5"/>
        <v>04</v>
      </c>
      <c r="E175" s="145" t="str">
        <f t="shared" si="6"/>
        <v>05</v>
      </c>
      <c r="F175" s="6" t="s">
        <v>1743</v>
      </c>
      <c r="G175" s="364"/>
      <c r="H175" s="108" t="e">
        <f>H176</f>
        <v>#REF!</v>
      </c>
    </row>
    <row r="176" spans="1:8" ht="21" hidden="1" customHeight="1">
      <c r="A176" s="338"/>
      <c r="B176" s="15" t="s">
        <v>1833</v>
      </c>
      <c r="C176" s="15"/>
      <c r="D176" s="145" t="str">
        <f t="shared" si="5"/>
        <v>04</v>
      </c>
      <c r="E176" s="145" t="str">
        <f t="shared" si="6"/>
        <v>05</v>
      </c>
      <c r="F176" s="6" t="s">
        <v>1743</v>
      </c>
      <c r="G176" s="364" t="str">
        <f>"800"</f>
        <v>800</v>
      </c>
      <c r="H176" s="108" t="e">
        <f>#REF!</f>
        <v>#REF!</v>
      </c>
    </row>
    <row r="177" spans="1:10" s="133" customFormat="1" ht="33" customHeight="1">
      <c r="A177" s="337" t="s">
        <v>2352</v>
      </c>
      <c r="B177" s="353" t="s">
        <v>2394</v>
      </c>
      <c r="C177" s="353">
        <v>400</v>
      </c>
      <c r="D177" s="354" t="str">
        <f>"05"</f>
        <v>05</v>
      </c>
      <c r="E177" s="149" t="str">
        <f>"03"</f>
        <v>03</v>
      </c>
      <c r="F177" s="355"/>
      <c r="G177" s="10"/>
      <c r="H177" s="180">
        <f>H178+H179+H309++H310+H312+H313+H314+H315+H316</f>
        <v>9664.6999999999989</v>
      </c>
      <c r="J177" s="132"/>
    </row>
    <row r="178" spans="1:10" ht="136.5" customHeight="1">
      <c r="A178" s="338" t="s">
        <v>2353</v>
      </c>
      <c r="B178" s="314" t="s">
        <v>2329</v>
      </c>
      <c r="C178" s="367">
        <v>400</v>
      </c>
      <c r="D178" s="290" t="str">
        <f>"05"</f>
        <v>05</v>
      </c>
      <c r="E178" s="145" t="str">
        <f>"03"</f>
        <v>03</v>
      </c>
      <c r="F178" s="6" t="s">
        <v>2305</v>
      </c>
      <c r="G178" s="364">
        <v>200</v>
      </c>
      <c r="H178" s="108">
        <v>325.2</v>
      </c>
    </row>
    <row r="179" spans="1:10" ht="94.5" customHeight="1">
      <c r="A179" s="338" t="s">
        <v>2354</v>
      </c>
      <c r="B179" s="314" t="s">
        <v>2329</v>
      </c>
      <c r="C179" s="367">
        <v>400</v>
      </c>
      <c r="D179" s="290" t="str">
        <f>"05"</f>
        <v>05</v>
      </c>
      <c r="E179" s="145" t="str">
        <f>"03"</f>
        <v>03</v>
      </c>
      <c r="F179" s="6" t="s">
        <v>2304</v>
      </c>
      <c r="G179" s="364">
        <v>200</v>
      </c>
      <c r="H179" s="108">
        <v>250.9</v>
      </c>
    </row>
    <row r="180" spans="1:10" ht="34.950000000000003" hidden="1" customHeight="1">
      <c r="A180" s="338"/>
      <c r="B180" s="315" t="s">
        <v>1835</v>
      </c>
      <c r="C180" s="368"/>
      <c r="D180" s="290" t="str">
        <f>"05"</f>
        <v>05</v>
      </c>
      <c r="E180" s="145" t="str">
        <f>"03"</f>
        <v>03</v>
      </c>
      <c r="F180" s="6" t="s">
        <v>1996</v>
      </c>
      <c r="G180" s="364">
        <v>200</v>
      </c>
      <c r="H180" s="108" t="e">
        <f>#REF!</f>
        <v>#REF!</v>
      </c>
    </row>
    <row r="181" spans="1:10" ht="80.25" hidden="1" customHeight="1">
      <c r="A181" s="338"/>
      <c r="B181" s="315" t="s">
        <v>1830</v>
      </c>
      <c r="C181" s="368"/>
      <c r="D181" s="145" t="str">
        <f t="shared" si="5"/>
        <v>04</v>
      </c>
      <c r="E181" s="145" t="str">
        <f t="shared" si="6"/>
        <v>05</v>
      </c>
      <c r="F181" s="6" t="s">
        <v>1829</v>
      </c>
      <c r="G181" s="364"/>
      <c r="H181" s="108" t="e">
        <f>H182</f>
        <v>#REF!</v>
      </c>
    </row>
    <row r="182" spans="1:10" ht="43.5" hidden="1" customHeight="1">
      <c r="A182" s="338"/>
      <c r="B182" s="315" t="s">
        <v>1835</v>
      </c>
      <c r="C182" s="369"/>
      <c r="D182" s="150" t="str">
        <f t="shared" si="5"/>
        <v>04</v>
      </c>
      <c r="E182" s="150" t="str">
        <f>"05"</f>
        <v>05</v>
      </c>
      <c r="F182" s="6" t="s">
        <v>1829</v>
      </c>
      <c r="G182" s="364" t="str">
        <f>"200"</f>
        <v>200</v>
      </c>
      <c r="H182" s="182" t="e">
        <f>#REF!</f>
        <v>#REF!</v>
      </c>
    </row>
    <row r="183" spans="1:10" ht="21" hidden="1" customHeight="1">
      <c r="A183" s="338"/>
      <c r="B183" s="312" t="s">
        <v>1055</v>
      </c>
      <c r="C183" s="370"/>
      <c r="D183" s="150" t="str">
        <f t="shared" si="5"/>
        <v>04</v>
      </c>
      <c r="E183" s="150" t="str">
        <f>"09"</f>
        <v>09</v>
      </c>
      <c r="F183" s="6"/>
      <c r="G183" s="364"/>
      <c r="H183" s="108" t="e">
        <f>H184</f>
        <v>#REF!</v>
      </c>
    </row>
    <row r="184" spans="1:10" ht="60" hidden="1" customHeight="1">
      <c r="A184" s="338"/>
      <c r="B184" s="312" t="s">
        <v>1826</v>
      </c>
      <c r="C184" s="370"/>
      <c r="D184" s="150" t="str">
        <f t="shared" si="5"/>
        <v>04</v>
      </c>
      <c r="E184" s="150" t="str">
        <f>"09"</f>
        <v>09</v>
      </c>
      <c r="F184" s="364" t="s">
        <v>1678</v>
      </c>
      <c r="G184" s="364"/>
      <c r="H184" s="108" t="e">
        <f>H185+H186+H187</f>
        <v>#REF!</v>
      </c>
    </row>
    <row r="185" spans="1:10" ht="18.75" hidden="1" customHeight="1">
      <c r="A185" s="338"/>
      <c r="B185" s="312" t="s">
        <v>1054</v>
      </c>
      <c r="C185" s="370"/>
      <c r="D185" s="150" t="str">
        <f t="shared" si="5"/>
        <v>04</v>
      </c>
      <c r="E185" s="150" t="str">
        <f>"09"</f>
        <v>09</v>
      </c>
      <c r="F185" s="364" t="s">
        <v>1678</v>
      </c>
      <c r="G185" s="56" t="str">
        <f>"003"</f>
        <v>003</v>
      </c>
      <c r="H185" s="108" t="e">
        <f>#REF!</f>
        <v>#REF!</v>
      </c>
    </row>
    <row r="186" spans="1:10" ht="40.950000000000003" hidden="1" customHeight="1">
      <c r="A186" s="338"/>
      <c r="B186" s="315" t="s">
        <v>1835</v>
      </c>
      <c r="C186" s="369"/>
      <c r="D186" s="150" t="str">
        <f t="shared" si="5"/>
        <v>04</v>
      </c>
      <c r="E186" s="150" t="str">
        <f>"09"</f>
        <v>09</v>
      </c>
      <c r="F186" s="364" t="s">
        <v>1678</v>
      </c>
      <c r="G186" s="213" t="s">
        <v>1837</v>
      </c>
      <c r="H186" s="108" t="e">
        <f>#REF!</f>
        <v>#REF!</v>
      </c>
    </row>
    <row r="187" spans="1:10" ht="39.75" hidden="1" customHeight="1">
      <c r="A187" s="338"/>
      <c r="B187" s="312" t="s">
        <v>1097</v>
      </c>
      <c r="C187" s="371"/>
      <c r="D187" s="145" t="str">
        <f t="shared" si="5"/>
        <v>04</v>
      </c>
      <c r="E187" s="145" t="str">
        <f>"09"</f>
        <v>09</v>
      </c>
      <c r="F187" s="364" t="s">
        <v>1678</v>
      </c>
      <c r="G187" s="56" t="str">
        <f>"020"</f>
        <v>020</v>
      </c>
      <c r="H187" s="108" t="e">
        <f>#REF!</f>
        <v>#REF!</v>
      </c>
    </row>
    <row r="188" spans="1:10" ht="32.25" hidden="1" customHeight="1">
      <c r="A188" s="338"/>
      <c r="B188" s="312" t="s">
        <v>293</v>
      </c>
      <c r="C188" s="371"/>
      <c r="D188" s="145" t="str">
        <f t="shared" si="5"/>
        <v>04</v>
      </c>
      <c r="E188" s="145" t="str">
        <f>"12"</f>
        <v>12</v>
      </c>
      <c r="F188" s="364"/>
      <c r="G188" s="56"/>
      <c r="H188" s="108" t="e">
        <f>H189+H191</f>
        <v>#REF!</v>
      </c>
    </row>
    <row r="189" spans="1:10" ht="39.75" hidden="1" customHeight="1">
      <c r="A189" s="338"/>
      <c r="B189" s="318" t="s">
        <v>1811</v>
      </c>
      <c r="C189" s="372"/>
      <c r="D189" s="145" t="str">
        <f t="shared" si="5"/>
        <v>04</v>
      </c>
      <c r="E189" s="145" t="str">
        <f>"12"</f>
        <v>12</v>
      </c>
      <c r="F189" s="364" t="s">
        <v>1878</v>
      </c>
      <c r="G189" s="364"/>
      <c r="H189" s="108" t="e">
        <f>H190</f>
        <v>#REF!</v>
      </c>
    </row>
    <row r="190" spans="1:10" ht="39.75" hidden="1" customHeight="1">
      <c r="A190" s="338"/>
      <c r="B190" s="315" t="s">
        <v>1835</v>
      </c>
      <c r="C190" s="368"/>
      <c r="D190" s="145" t="str">
        <f t="shared" si="5"/>
        <v>04</v>
      </c>
      <c r="E190" s="145" t="str">
        <f>"12"</f>
        <v>12</v>
      </c>
      <c r="F190" s="364" t="s">
        <v>1878</v>
      </c>
      <c r="G190" s="55" t="s">
        <v>1837</v>
      </c>
      <c r="H190" s="108" t="e">
        <f>#REF!+#REF!</f>
        <v>#REF!</v>
      </c>
    </row>
    <row r="191" spans="1:10" ht="57" hidden="1" customHeight="1">
      <c r="A191" s="338"/>
      <c r="B191" s="327" t="s">
        <v>1806</v>
      </c>
      <c r="C191" s="373"/>
      <c r="D191" s="145" t="str">
        <f>"04"</f>
        <v>04</v>
      </c>
      <c r="E191" s="145" t="str">
        <f>"12"</f>
        <v>12</v>
      </c>
      <c r="F191" s="364" t="s">
        <v>1879</v>
      </c>
      <c r="G191" s="364"/>
      <c r="H191" s="108" t="e">
        <f>H192</f>
        <v>#REF!</v>
      </c>
    </row>
    <row r="192" spans="1:10" ht="39.75" hidden="1" customHeight="1">
      <c r="A192" s="338"/>
      <c r="B192" s="315" t="s">
        <v>1835</v>
      </c>
      <c r="C192" s="368"/>
      <c r="D192" s="145" t="str">
        <f>"04"</f>
        <v>04</v>
      </c>
      <c r="E192" s="145" t="str">
        <f>"12"</f>
        <v>12</v>
      </c>
      <c r="F192" s="364" t="s">
        <v>1879</v>
      </c>
      <c r="G192" s="364">
        <v>200</v>
      </c>
      <c r="H192" s="108" t="e">
        <f>#REF!</f>
        <v>#REF!</v>
      </c>
    </row>
    <row r="193" spans="1:15" s="133" customFormat="1" ht="21" hidden="1" customHeight="1">
      <c r="A193" s="337"/>
      <c r="B193" s="311" t="s">
        <v>1737</v>
      </c>
      <c r="C193" s="374"/>
      <c r="D193" s="214" t="s">
        <v>1733</v>
      </c>
      <c r="E193" s="214" t="s">
        <v>912</v>
      </c>
      <c r="F193" s="10"/>
      <c r="G193" s="10"/>
      <c r="H193" s="180" t="e">
        <f>H194</f>
        <v>#REF!</v>
      </c>
      <c r="J193" s="132"/>
    </row>
    <row r="194" spans="1:15" ht="79.5" hidden="1" customHeight="1">
      <c r="A194" s="338"/>
      <c r="B194" s="315" t="s">
        <v>1732</v>
      </c>
      <c r="C194" s="368"/>
      <c r="D194" s="55" t="s">
        <v>1733</v>
      </c>
      <c r="E194" s="55" t="s">
        <v>912</v>
      </c>
      <c r="F194" s="364" t="s">
        <v>1734</v>
      </c>
      <c r="G194" s="55"/>
      <c r="H194" s="108" t="e">
        <f>H195</f>
        <v>#REF!</v>
      </c>
    </row>
    <row r="195" spans="1:15" ht="57" hidden="1" customHeight="1">
      <c r="A195" s="338"/>
      <c r="B195" s="35" t="s">
        <v>1736</v>
      </c>
      <c r="C195" s="375"/>
      <c r="D195" s="55" t="s">
        <v>1733</v>
      </c>
      <c r="E195" s="55" t="s">
        <v>912</v>
      </c>
      <c r="F195" s="364" t="s">
        <v>1734</v>
      </c>
      <c r="G195" s="55" t="s">
        <v>1735</v>
      </c>
      <c r="H195" s="108" t="e">
        <f>#REF!</f>
        <v>#REF!</v>
      </c>
    </row>
    <row r="196" spans="1:15" s="133" customFormat="1" ht="21.75" hidden="1" customHeight="1">
      <c r="A196" s="337"/>
      <c r="B196" s="311" t="s">
        <v>764</v>
      </c>
      <c r="C196" s="374"/>
      <c r="D196" s="149" t="str">
        <f t="shared" ref="D196:D259" si="9">"07"</f>
        <v>07</v>
      </c>
      <c r="E196" s="139"/>
      <c r="F196" s="134"/>
      <c r="G196" s="10"/>
      <c r="H196" s="180" t="e">
        <f>H197+H223+H278+H294</f>
        <v>#REF!</v>
      </c>
      <c r="J196" s="132"/>
    </row>
    <row r="197" spans="1:15" s="133" customFormat="1" ht="27.75" hidden="1" customHeight="1">
      <c r="A197" s="337"/>
      <c r="B197" s="309" t="s">
        <v>1842</v>
      </c>
      <c r="C197" s="376"/>
      <c r="D197" s="145" t="str">
        <f t="shared" si="9"/>
        <v>07</v>
      </c>
      <c r="E197" s="145" t="str">
        <f t="shared" ref="E197:E222" si="10">"01"</f>
        <v>01</v>
      </c>
      <c r="F197" s="134"/>
      <c r="G197" s="10"/>
      <c r="H197" s="108" t="e">
        <f>H198+H207+H210+H205+H221+H202+H217+H219+H215+H213</f>
        <v>#REF!</v>
      </c>
      <c r="J197" s="132"/>
    </row>
    <row r="198" spans="1:15" ht="26.25" hidden="1" customHeight="1">
      <c r="A198" s="338"/>
      <c r="B198" s="309" t="s">
        <v>1841</v>
      </c>
      <c r="C198" s="376"/>
      <c r="D198" s="145" t="str">
        <f t="shared" si="9"/>
        <v>07</v>
      </c>
      <c r="E198" s="145" t="str">
        <f t="shared" si="10"/>
        <v>01</v>
      </c>
      <c r="F198" s="364" t="s">
        <v>95</v>
      </c>
      <c r="G198" s="364"/>
      <c r="H198" s="108" t="e">
        <f>H199+H200+H201</f>
        <v>#REF!</v>
      </c>
    </row>
    <row r="199" spans="1:15" ht="21" hidden="1" customHeight="1">
      <c r="A199" s="338"/>
      <c r="B199" s="312" t="s">
        <v>767</v>
      </c>
      <c r="C199" s="371"/>
      <c r="D199" s="145" t="str">
        <f t="shared" si="9"/>
        <v>07</v>
      </c>
      <c r="E199" s="145" t="str">
        <f t="shared" si="10"/>
        <v>01</v>
      </c>
      <c r="F199" s="364" t="s">
        <v>766</v>
      </c>
      <c r="G199" s="364" t="str">
        <f>"005"</f>
        <v>005</v>
      </c>
      <c r="H199" s="108" t="e">
        <f>#REF!</f>
        <v>#REF!</v>
      </c>
    </row>
    <row r="200" spans="1:15" ht="42.75" hidden="1" customHeight="1">
      <c r="A200" s="338"/>
      <c r="B200" s="315" t="s">
        <v>1839</v>
      </c>
      <c r="C200" s="368"/>
      <c r="D200" s="145" t="str">
        <f t="shared" si="9"/>
        <v>07</v>
      </c>
      <c r="E200" s="145" t="str">
        <f t="shared" si="10"/>
        <v>01</v>
      </c>
      <c r="F200" s="364" t="s">
        <v>95</v>
      </c>
      <c r="G200" s="364">
        <v>600</v>
      </c>
      <c r="H200" s="108" t="e">
        <f>#REF!</f>
        <v>#REF!</v>
      </c>
    </row>
    <row r="201" spans="1:15" ht="48" hidden="1" customHeight="1">
      <c r="A201" s="338"/>
      <c r="B201" s="312" t="s">
        <v>438</v>
      </c>
      <c r="C201" s="371"/>
      <c r="D201" s="145" t="str">
        <f t="shared" si="9"/>
        <v>07</v>
      </c>
      <c r="E201" s="145" t="str">
        <f t="shared" si="10"/>
        <v>01</v>
      </c>
      <c r="F201" s="364" t="s">
        <v>95</v>
      </c>
      <c r="G201" s="364">
        <v>822</v>
      </c>
      <c r="H201" s="108" t="e">
        <f>#REF!</f>
        <v>#REF!</v>
      </c>
    </row>
    <row r="202" spans="1:15" ht="81" hidden="1" customHeight="1">
      <c r="A202" s="338"/>
      <c r="B202" s="312" t="s">
        <v>1795</v>
      </c>
      <c r="C202" s="371"/>
      <c r="D202" s="145" t="str">
        <f t="shared" si="9"/>
        <v>07</v>
      </c>
      <c r="E202" s="145" t="str">
        <f>"01"</f>
        <v>01</v>
      </c>
      <c r="F202" s="364" t="s">
        <v>1901</v>
      </c>
      <c r="G202" s="364"/>
      <c r="H202" s="108" t="e">
        <f>H203+H204</f>
        <v>#REF!</v>
      </c>
    </row>
    <row r="203" spans="1:15" ht="58.5" hidden="1" customHeight="1">
      <c r="A203" s="338"/>
      <c r="B203" s="312" t="s">
        <v>1840</v>
      </c>
      <c r="C203" s="371"/>
      <c r="D203" s="145" t="str">
        <f t="shared" si="9"/>
        <v>07</v>
      </c>
      <c r="E203" s="145" t="str">
        <f>"01"</f>
        <v>01</v>
      </c>
      <c r="F203" s="364" t="s">
        <v>1901</v>
      </c>
      <c r="G203" s="364">
        <v>600</v>
      </c>
      <c r="H203" s="108" t="e">
        <f>#REF!</f>
        <v>#REF!</v>
      </c>
    </row>
    <row r="204" spans="1:15" ht="39" hidden="1" customHeight="1">
      <c r="A204" s="338"/>
      <c r="B204" s="312" t="s">
        <v>438</v>
      </c>
      <c r="C204" s="371"/>
      <c r="D204" s="145" t="str">
        <f t="shared" si="9"/>
        <v>07</v>
      </c>
      <c r="E204" s="145" t="str">
        <f>"01"</f>
        <v>01</v>
      </c>
      <c r="F204" s="364" t="s">
        <v>1796</v>
      </c>
      <c r="G204" s="364">
        <v>822</v>
      </c>
      <c r="H204" s="108" t="e">
        <f>#REF!</f>
        <v>#REF!</v>
      </c>
    </row>
    <row r="205" spans="1:15" ht="59.25" hidden="1" customHeight="1">
      <c r="A205" s="338"/>
      <c r="B205" s="315" t="s">
        <v>449</v>
      </c>
      <c r="C205" s="368"/>
      <c r="D205" s="145" t="str">
        <f t="shared" si="9"/>
        <v>07</v>
      </c>
      <c r="E205" s="145" t="str">
        <f t="shared" si="10"/>
        <v>01</v>
      </c>
      <c r="F205" s="364" t="s">
        <v>450</v>
      </c>
      <c r="G205" s="55"/>
      <c r="H205" s="108" t="e">
        <f>H206</f>
        <v>#REF!</v>
      </c>
      <c r="O205" s="235" t="s">
        <v>1823</v>
      </c>
    </row>
    <row r="206" spans="1:15" ht="38.25" hidden="1" customHeight="1">
      <c r="A206" s="338"/>
      <c r="B206" s="312" t="s">
        <v>1487</v>
      </c>
      <c r="C206" s="371"/>
      <c r="D206" s="145" t="str">
        <f t="shared" si="9"/>
        <v>07</v>
      </c>
      <c r="E206" s="145" t="str">
        <f t="shared" si="10"/>
        <v>01</v>
      </c>
      <c r="F206" s="364" t="s">
        <v>450</v>
      </c>
      <c r="G206" s="55" t="s">
        <v>517</v>
      </c>
      <c r="H206" s="108" t="e">
        <f>#REF!</f>
        <v>#REF!</v>
      </c>
    </row>
    <row r="207" spans="1:15" s="241" customFormat="1" ht="76.5" hidden="1" customHeight="1">
      <c r="A207" s="338"/>
      <c r="B207" s="326" t="s">
        <v>29</v>
      </c>
      <c r="C207" s="371"/>
      <c r="D207" s="145" t="str">
        <f t="shared" si="9"/>
        <v>07</v>
      </c>
      <c r="E207" s="145" t="str">
        <f t="shared" si="10"/>
        <v>01</v>
      </c>
      <c r="F207" s="364" t="s">
        <v>1894</v>
      </c>
      <c r="G207" s="364"/>
      <c r="H207" s="108" t="e">
        <f>H208+H209</f>
        <v>#REF!</v>
      </c>
      <c r="I207" s="183"/>
      <c r="J207" s="240"/>
    </row>
    <row r="208" spans="1:15" s="241" customFormat="1" ht="78.75" hidden="1" customHeight="1">
      <c r="A208" s="338"/>
      <c r="B208" s="312" t="s">
        <v>437</v>
      </c>
      <c r="C208" s="371"/>
      <c r="D208" s="145" t="str">
        <f t="shared" si="9"/>
        <v>07</v>
      </c>
      <c r="E208" s="145" t="str">
        <f t="shared" si="10"/>
        <v>01</v>
      </c>
      <c r="F208" s="364" t="s">
        <v>1554</v>
      </c>
      <c r="G208" s="364">
        <v>821</v>
      </c>
      <c r="H208" s="184" t="e">
        <f>#REF!</f>
        <v>#REF!</v>
      </c>
      <c r="I208" s="183"/>
      <c r="J208" s="240"/>
    </row>
    <row r="209" spans="1:10" s="241" customFormat="1" ht="42.75" hidden="1" customHeight="1">
      <c r="A209" s="338"/>
      <c r="B209" s="315" t="s">
        <v>1839</v>
      </c>
      <c r="C209" s="368"/>
      <c r="D209" s="145" t="str">
        <f t="shared" si="9"/>
        <v>07</v>
      </c>
      <c r="E209" s="145" t="str">
        <f t="shared" si="10"/>
        <v>01</v>
      </c>
      <c r="F209" s="364" t="s">
        <v>1894</v>
      </c>
      <c r="G209" s="364">
        <v>600</v>
      </c>
      <c r="H209" s="184" t="e">
        <f>#REF!</f>
        <v>#REF!</v>
      </c>
      <c r="I209" s="183"/>
      <c r="J209" s="240"/>
    </row>
    <row r="210" spans="1:10" s="241" customFormat="1" ht="57" hidden="1" customHeight="1">
      <c r="A210" s="338"/>
      <c r="B210" s="328" t="s">
        <v>1821</v>
      </c>
      <c r="C210" s="377"/>
      <c r="D210" s="145" t="str">
        <f t="shared" si="9"/>
        <v>07</v>
      </c>
      <c r="E210" s="145" t="str">
        <f t="shared" si="10"/>
        <v>01</v>
      </c>
      <c r="F210" s="364" t="s">
        <v>1889</v>
      </c>
      <c r="G210" s="364"/>
      <c r="H210" s="108" t="e">
        <f>H211+H212</f>
        <v>#REF!</v>
      </c>
      <c r="I210" s="183"/>
      <c r="J210" s="240"/>
    </row>
    <row r="211" spans="1:10" s="241" customFormat="1" ht="79.5" hidden="1" customHeight="1">
      <c r="A211" s="338"/>
      <c r="B211" s="312" t="s">
        <v>437</v>
      </c>
      <c r="C211" s="371"/>
      <c r="D211" s="145" t="str">
        <f t="shared" si="9"/>
        <v>07</v>
      </c>
      <c r="E211" s="145" t="str">
        <f t="shared" si="10"/>
        <v>01</v>
      </c>
      <c r="F211" s="364" t="s">
        <v>1555</v>
      </c>
      <c r="G211" s="364">
        <v>821</v>
      </c>
      <c r="H211" s="108" t="e">
        <f>#REF!</f>
        <v>#REF!</v>
      </c>
      <c r="I211" s="183"/>
      <c r="J211" s="240"/>
    </row>
    <row r="212" spans="1:10" s="241" customFormat="1" ht="49.5" hidden="1" customHeight="1">
      <c r="A212" s="338"/>
      <c r="B212" s="315" t="s">
        <v>1839</v>
      </c>
      <c r="C212" s="368"/>
      <c r="D212" s="145" t="str">
        <f t="shared" si="9"/>
        <v>07</v>
      </c>
      <c r="E212" s="145" t="str">
        <f t="shared" si="10"/>
        <v>01</v>
      </c>
      <c r="F212" s="364" t="s">
        <v>1889</v>
      </c>
      <c r="G212" s="364">
        <v>600</v>
      </c>
      <c r="H212" s="108" t="e">
        <f>#REF!</f>
        <v>#REF!</v>
      </c>
      <c r="I212" s="183"/>
      <c r="J212" s="240"/>
    </row>
    <row r="213" spans="1:10" s="241" customFormat="1" ht="96.75" hidden="1" customHeight="1">
      <c r="A213" s="338"/>
      <c r="B213" s="329" t="s">
        <v>1799</v>
      </c>
      <c r="C213" s="378"/>
      <c r="D213" s="145" t="str">
        <f t="shared" si="9"/>
        <v>07</v>
      </c>
      <c r="E213" s="145" t="str">
        <f t="shared" si="10"/>
        <v>01</v>
      </c>
      <c r="F213" s="364" t="s">
        <v>1892</v>
      </c>
      <c r="G213" s="364"/>
      <c r="H213" s="108" t="e">
        <f>H214</f>
        <v>#REF!</v>
      </c>
      <c r="I213" s="183"/>
      <c r="J213" s="240"/>
    </row>
    <row r="214" spans="1:10" s="241" customFormat="1" ht="45" hidden="1" customHeight="1">
      <c r="A214" s="338"/>
      <c r="B214" s="315" t="s">
        <v>1839</v>
      </c>
      <c r="C214" s="368"/>
      <c r="D214" s="145" t="str">
        <f t="shared" si="9"/>
        <v>07</v>
      </c>
      <c r="E214" s="145" t="str">
        <f t="shared" si="10"/>
        <v>01</v>
      </c>
      <c r="F214" s="364" t="s">
        <v>1892</v>
      </c>
      <c r="G214" s="364">
        <v>600</v>
      </c>
      <c r="H214" s="108" t="e">
        <f>#REF!</f>
        <v>#REF!</v>
      </c>
      <c r="I214" s="183"/>
      <c r="J214" s="240"/>
    </row>
    <row r="215" spans="1:10" s="241" customFormat="1" ht="77.25" hidden="1" customHeight="1">
      <c r="A215" s="338"/>
      <c r="B215" s="326" t="s">
        <v>1798</v>
      </c>
      <c r="C215" s="371"/>
      <c r="D215" s="145" t="str">
        <f t="shared" si="9"/>
        <v>07</v>
      </c>
      <c r="E215" s="145" t="str">
        <f t="shared" si="10"/>
        <v>01</v>
      </c>
      <c r="F215" s="364" t="s">
        <v>1822</v>
      </c>
      <c r="G215" s="364"/>
      <c r="H215" s="108" t="e">
        <f>H216</f>
        <v>#REF!</v>
      </c>
      <c r="I215" s="183"/>
      <c r="J215" s="240"/>
    </row>
    <row r="216" spans="1:10" s="241" customFormat="1" ht="40.5" hidden="1" customHeight="1">
      <c r="A216" s="338"/>
      <c r="B216" s="315" t="s">
        <v>1839</v>
      </c>
      <c r="C216" s="368"/>
      <c r="D216" s="145" t="str">
        <f t="shared" si="9"/>
        <v>07</v>
      </c>
      <c r="E216" s="145" t="str">
        <f t="shared" si="10"/>
        <v>01</v>
      </c>
      <c r="F216" s="364" t="s">
        <v>1822</v>
      </c>
      <c r="G216" s="364">
        <v>600</v>
      </c>
      <c r="H216" s="108" t="e">
        <f>#REF!</f>
        <v>#REF!</v>
      </c>
      <c r="I216" s="183"/>
      <c r="J216" s="240"/>
    </row>
    <row r="217" spans="1:10" s="241" customFormat="1" ht="64.5" hidden="1" customHeight="1">
      <c r="A217" s="338"/>
      <c r="B217" s="312" t="s">
        <v>1820</v>
      </c>
      <c r="C217" s="371"/>
      <c r="D217" s="145" t="str">
        <f>"07"</f>
        <v>07</v>
      </c>
      <c r="E217" s="145" t="str">
        <f t="shared" si="10"/>
        <v>01</v>
      </c>
      <c r="F217" s="364" t="s">
        <v>1455</v>
      </c>
      <c r="G217" s="364"/>
      <c r="H217" s="108" t="e">
        <f>H218</f>
        <v>#REF!</v>
      </c>
      <c r="I217" s="183"/>
      <c r="J217" s="240"/>
    </row>
    <row r="218" spans="1:10" s="241" customFormat="1" ht="40.5" hidden="1" customHeight="1">
      <c r="A218" s="338"/>
      <c r="B218" s="315" t="s">
        <v>1839</v>
      </c>
      <c r="C218" s="368"/>
      <c r="D218" s="145" t="str">
        <f>"07"</f>
        <v>07</v>
      </c>
      <c r="E218" s="145" t="str">
        <f t="shared" si="10"/>
        <v>01</v>
      </c>
      <c r="F218" s="364" t="s">
        <v>1455</v>
      </c>
      <c r="G218" s="364">
        <v>600</v>
      </c>
      <c r="H218" s="108" t="e">
        <f>#REF!</f>
        <v>#REF!</v>
      </c>
      <c r="I218" s="183"/>
      <c r="J218" s="240"/>
    </row>
    <row r="219" spans="1:10" s="241" customFormat="1" ht="75" hidden="1" customHeight="1">
      <c r="A219" s="338"/>
      <c r="B219" s="312" t="s">
        <v>1775</v>
      </c>
      <c r="C219" s="371"/>
      <c r="D219" s="145" t="str">
        <f>"07"</f>
        <v>07</v>
      </c>
      <c r="E219" s="145" t="str">
        <f t="shared" si="10"/>
        <v>01</v>
      </c>
      <c r="F219" s="1" t="s">
        <v>1864</v>
      </c>
      <c r="G219" s="364"/>
      <c r="H219" s="108" t="e">
        <f>H220</f>
        <v>#REF!</v>
      </c>
      <c r="I219" s="183"/>
      <c r="J219" s="240"/>
    </row>
    <row r="220" spans="1:10" s="241" customFormat="1" ht="38.25" hidden="1" customHeight="1">
      <c r="A220" s="338"/>
      <c r="B220" s="315" t="s">
        <v>1839</v>
      </c>
      <c r="C220" s="368"/>
      <c r="D220" s="145" t="str">
        <f>"07"</f>
        <v>07</v>
      </c>
      <c r="E220" s="145" t="str">
        <f t="shared" si="10"/>
        <v>01</v>
      </c>
      <c r="F220" s="1" t="s">
        <v>1864</v>
      </c>
      <c r="G220" s="364">
        <v>600</v>
      </c>
      <c r="H220" s="108" t="e">
        <f>#REF!</f>
        <v>#REF!</v>
      </c>
      <c r="I220" s="183"/>
      <c r="J220" s="240"/>
    </row>
    <row r="221" spans="1:10" s="241" customFormat="1" ht="40.5" hidden="1" customHeight="1">
      <c r="A221" s="338"/>
      <c r="B221" s="312" t="s">
        <v>1738</v>
      </c>
      <c r="C221" s="371"/>
      <c r="D221" s="145" t="str">
        <f t="shared" si="9"/>
        <v>07</v>
      </c>
      <c r="E221" s="145" t="str">
        <f t="shared" si="10"/>
        <v>01</v>
      </c>
      <c r="F221" s="364" t="s">
        <v>1420</v>
      </c>
      <c r="G221" s="364"/>
      <c r="H221" s="108" t="e">
        <f>#REF!</f>
        <v>#REF!</v>
      </c>
      <c r="I221" s="183"/>
      <c r="J221" s="240"/>
    </row>
    <row r="222" spans="1:10" s="241" customFormat="1" ht="40.5" hidden="1" customHeight="1">
      <c r="A222" s="338"/>
      <c r="B222" s="315" t="s">
        <v>1839</v>
      </c>
      <c r="C222" s="368"/>
      <c r="D222" s="145" t="str">
        <f t="shared" si="9"/>
        <v>07</v>
      </c>
      <c r="E222" s="145" t="str">
        <f t="shared" si="10"/>
        <v>01</v>
      </c>
      <c r="F222" s="364" t="s">
        <v>1420</v>
      </c>
      <c r="G222" s="364">
        <v>600</v>
      </c>
      <c r="H222" s="108" t="e">
        <f>#REF!</f>
        <v>#REF!</v>
      </c>
      <c r="I222" s="183"/>
      <c r="J222" s="240"/>
    </row>
    <row r="223" spans="1:10" ht="21" hidden="1" customHeight="1">
      <c r="A223" s="338"/>
      <c r="B223" s="312" t="s">
        <v>765</v>
      </c>
      <c r="C223" s="371"/>
      <c r="D223" s="145" t="str">
        <f t="shared" si="9"/>
        <v>07</v>
      </c>
      <c r="E223" s="145" t="str">
        <f>"02"</f>
        <v>02</v>
      </c>
      <c r="F223" s="129"/>
      <c r="G223" s="364"/>
      <c r="H223" s="108" t="e">
        <f>H224+H228+H231+H238+H241+H248+H263+H251+H246+H276+H235+H237+H244+H258+H260+H268+H270+H254+H256+H274+H272+H266</f>
        <v>#REF!</v>
      </c>
    </row>
    <row r="224" spans="1:10" ht="42" hidden="1" customHeight="1">
      <c r="A224" s="338"/>
      <c r="B224" s="330" t="s">
        <v>1843</v>
      </c>
      <c r="C224" s="379"/>
      <c r="D224" s="145" t="str">
        <f t="shared" si="9"/>
        <v>07</v>
      </c>
      <c r="E224" s="145" t="str">
        <f t="shared" ref="E224:E277" si="11">"02"</f>
        <v>02</v>
      </c>
      <c r="F224" s="364" t="s">
        <v>766</v>
      </c>
      <c r="G224" s="364"/>
      <c r="H224" s="108" t="e">
        <f>H225+H226+H227</f>
        <v>#REF!</v>
      </c>
    </row>
    <row r="225" spans="1:8" ht="21" hidden="1" customHeight="1">
      <c r="A225" s="338"/>
      <c r="B225" s="312" t="s">
        <v>767</v>
      </c>
      <c r="C225" s="371"/>
      <c r="D225" s="145" t="str">
        <f t="shared" si="9"/>
        <v>07</v>
      </c>
      <c r="E225" s="145" t="str">
        <f t="shared" si="11"/>
        <v>02</v>
      </c>
      <c r="F225" s="364" t="s">
        <v>766</v>
      </c>
      <c r="G225" s="364" t="str">
        <f>"005"</f>
        <v>005</v>
      </c>
      <c r="H225" s="108" t="e">
        <f>#REF!</f>
        <v>#REF!</v>
      </c>
    </row>
    <row r="226" spans="1:8" ht="39.75" hidden="1" customHeight="1">
      <c r="A226" s="338"/>
      <c r="B226" s="315" t="s">
        <v>1839</v>
      </c>
      <c r="C226" s="368"/>
      <c r="D226" s="145" t="str">
        <f t="shared" si="9"/>
        <v>07</v>
      </c>
      <c r="E226" s="145" t="str">
        <f t="shared" si="11"/>
        <v>02</v>
      </c>
      <c r="F226" s="364" t="s">
        <v>766</v>
      </c>
      <c r="G226" s="364">
        <v>600</v>
      </c>
      <c r="H226" s="108" t="e">
        <f>#REF!</f>
        <v>#REF!</v>
      </c>
    </row>
    <row r="227" spans="1:8" ht="48" hidden="1" customHeight="1">
      <c r="A227" s="338"/>
      <c r="B227" s="312" t="s">
        <v>438</v>
      </c>
      <c r="C227" s="371"/>
      <c r="D227" s="145" t="str">
        <f t="shared" si="9"/>
        <v>07</v>
      </c>
      <c r="E227" s="145" t="str">
        <f t="shared" si="11"/>
        <v>02</v>
      </c>
      <c r="F227" s="364" t="s">
        <v>766</v>
      </c>
      <c r="G227" s="364">
        <v>822</v>
      </c>
      <c r="H227" s="108" t="e">
        <f>#REF!</f>
        <v>#REF!</v>
      </c>
    </row>
    <row r="228" spans="1:8" ht="94.5" hidden="1" customHeight="1">
      <c r="A228" s="338"/>
      <c r="B228" s="312" t="s">
        <v>362</v>
      </c>
      <c r="C228" s="371"/>
      <c r="D228" s="145" t="str">
        <f t="shared" si="9"/>
        <v>07</v>
      </c>
      <c r="E228" s="145" t="str">
        <f t="shared" si="11"/>
        <v>02</v>
      </c>
      <c r="F228" s="364" t="s">
        <v>1902</v>
      </c>
      <c r="G228" s="364"/>
      <c r="H228" s="108" t="e">
        <f>H229+H230</f>
        <v>#REF!</v>
      </c>
    </row>
    <row r="229" spans="1:8" ht="77.25" hidden="1" customHeight="1">
      <c r="A229" s="338"/>
      <c r="B229" s="312" t="s">
        <v>437</v>
      </c>
      <c r="C229" s="371"/>
      <c r="D229" s="145" t="str">
        <f t="shared" si="9"/>
        <v>07</v>
      </c>
      <c r="E229" s="145" t="str">
        <f t="shared" si="11"/>
        <v>02</v>
      </c>
      <c r="F229" s="364" t="s">
        <v>724</v>
      </c>
      <c r="G229" s="364">
        <v>821</v>
      </c>
      <c r="H229" s="108" t="e">
        <f>#REF!</f>
        <v>#REF!</v>
      </c>
    </row>
    <row r="230" spans="1:8" ht="48" hidden="1" customHeight="1">
      <c r="A230" s="338"/>
      <c r="B230" s="315" t="s">
        <v>1839</v>
      </c>
      <c r="C230" s="368"/>
      <c r="D230" s="145" t="str">
        <f t="shared" si="9"/>
        <v>07</v>
      </c>
      <c r="E230" s="145" t="str">
        <f t="shared" si="11"/>
        <v>02</v>
      </c>
      <c r="F230" s="364" t="s">
        <v>1902</v>
      </c>
      <c r="G230" s="364">
        <v>600</v>
      </c>
      <c r="H230" s="108" t="e">
        <f>#REF!</f>
        <v>#REF!</v>
      </c>
    </row>
    <row r="231" spans="1:8" ht="39.75" hidden="1" customHeight="1">
      <c r="A231" s="338"/>
      <c r="B231" s="35" t="s">
        <v>1844</v>
      </c>
      <c r="C231" s="375"/>
      <c r="D231" s="145" t="str">
        <f t="shared" si="9"/>
        <v>07</v>
      </c>
      <c r="E231" s="145" t="str">
        <f t="shared" si="11"/>
        <v>02</v>
      </c>
      <c r="F231" s="364" t="s">
        <v>768</v>
      </c>
      <c r="G231" s="364"/>
      <c r="H231" s="108" t="e">
        <f>H232+H233</f>
        <v>#REF!</v>
      </c>
    </row>
    <row r="232" spans="1:8" ht="45.75" hidden="1" customHeight="1">
      <c r="A232" s="338"/>
      <c r="B232" s="315" t="s">
        <v>1839</v>
      </c>
      <c r="C232" s="368"/>
      <c r="D232" s="145" t="str">
        <f t="shared" si="9"/>
        <v>07</v>
      </c>
      <c r="E232" s="145" t="str">
        <f t="shared" si="11"/>
        <v>02</v>
      </c>
      <c r="F232" s="364" t="s">
        <v>768</v>
      </c>
      <c r="G232" s="364">
        <v>600</v>
      </c>
      <c r="H232" s="108" t="e">
        <f>#REF!+#REF!</f>
        <v>#REF!</v>
      </c>
    </row>
    <row r="233" spans="1:8" ht="42" hidden="1" customHeight="1">
      <c r="A233" s="338"/>
      <c r="B233" s="312" t="s">
        <v>438</v>
      </c>
      <c r="C233" s="371"/>
      <c r="D233" s="145" t="str">
        <f t="shared" si="9"/>
        <v>07</v>
      </c>
      <c r="E233" s="145" t="str">
        <f t="shared" si="11"/>
        <v>02</v>
      </c>
      <c r="F233" s="364" t="s">
        <v>768</v>
      </c>
      <c r="G233" s="364">
        <v>822</v>
      </c>
      <c r="H233" s="108" t="e">
        <f>#REF!+#REF!</f>
        <v>#REF!</v>
      </c>
    </row>
    <row r="234" spans="1:8" ht="49.5" hidden="1" customHeight="1">
      <c r="A234" s="338"/>
      <c r="B234" s="163" t="s">
        <v>523</v>
      </c>
      <c r="C234" s="380"/>
      <c r="D234" s="145" t="str">
        <f t="shared" si="9"/>
        <v>07</v>
      </c>
      <c r="E234" s="145" t="str">
        <f t="shared" si="11"/>
        <v>02</v>
      </c>
      <c r="F234" s="364" t="s">
        <v>525</v>
      </c>
      <c r="G234" s="364"/>
      <c r="H234" s="108" t="e">
        <f>#REF!</f>
        <v>#REF!</v>
      </c>
    </row>
    <row r="235" spans="1:8" ht="42" hidden="1" customHeight="1">
      <c r="A235" s="338"/>
      <c r="B235" s="312" t="s">
        <v>438</v>
      </c>
      <c r="C235" s="371"/>
      <c r="D235" s="145" t="str">
        <f t="shared" si="9"/>
        <v>07</v>
      </c>
      <c r="E235" s="145" t="str">
        <f t="shared" si="11"/>
        <v>02</v>
      </c>
      <c r="F235" s="364" t="s">
        <v>525</v>
      </c>
      <c r="G235" s="364">
        <v>822</v>
      </c>
      <c r="H235" s="108" t="e">
        <f>#REF!</f>
        <v>#REF!</v>
      </c>
    </row>
    <row r="236" spans="1:8" ht="25.5" hidden="1" customHeight="1">
      <c r="A236" s="338"/>
      <c r="B236" s="165" t="s">
        <v>524</v>
      </c>
      <c r="C236" s="381"/>
      <c r="D236" s="145" t="str">
        <f t="shared" si="9"/>
        <v>07</v>
      </c>
      <c r="E236" s="145" t="str">
        <f t="shared" si="11"/>
        <v>02</v>
      </c>
      <c r="F236" s="364" t="s">
        <v>526</v>
      </c>
      <c r="G236" s="364"/>
      <c r="H236" s="108" t="e">
        <f>#REF!</f>
        <v>#REF!</v>
      </c>
    </row>
    <row r="237" spans="1:8" ht="42" hidden="1" customHeight="1">
      <c r="A237" s="338"/>
      <c r="B237" s="312" t="s">
        <v>438</v>
      </c>
      <c r="C237" s="371"/>
      <c r="D237" s="145" t="str">
        <f t="shared" si="9"/>
        <v>07</v>
      </c>
      <c r="E237" s="145" t="str">
        <f t="shared" si="11"/>
        <v>02</v>
      </c>
      <c r="F237" s="364" t="s">
        <v>526</v>
      </c>
      <c r="G237" s="364">
        <v>822</v>
      </c>
      <c r="H237" s="108" t="e">
        <f>#REF!</f>
        <v>#REF!</v>
      </c>
    </row>
    <row r="238" spans="1:8" ht="39" hidden="1" customHeight="1">
      <c r="A238" s="338"/>
      <c r="B238" s="312" t="s">
        <v>769</v>
      </c>
      <c r="C238" s="371"/>
      <c r="D238" s="145" t="str">
        <f t="shared" si="9"/>
        <v>07</v>
      </c>
      <c r="E238" s="145" t="str">
        <f t="shared" si="11"/>
        <v>02</v>
      </c>
      <c r="F238" s="364" t="s">
        <v>770</v>
      </c>
      <c r="G238" s="364"/>
      <c r="H238" s="108" t="e">
        <f>H239+H240</f>
        <v>#REF!</v>
      </c>
    </row>
    <row r="239" spans="1:8" ht="75.75" hidden="1" customHeight="1">
      <c r="A239" s="338"/>
      <c r="B239" s="312" t="s">
        <v>437</v>
      </c>
      <c r="C239" s="371"/>
      <c r="D239" s="145" t="str">
        <f t="shared" si="9"/>
        <v>07</v>
      </c>
      <c r="E239" s="145" t="str">
        <f t="shared" si="11"/>
        <v>02</v>
      </c>
      <c r="F239" s="364" t="s">
        <v>770</v>
      </c>
      <c r="G239" s="364">
        <v>821</v>
      </c>
      <c r="H239" s="108" t="e">
        <f>#REF!</f>
        <v>#REF!</v>
      </c>
    </row>
    <row r="240" spans="1:8" ht="44.25" hidden="1" customHeight="1">
      <c r="A240" s="338"/>
      <c r="B240" s="315" t="s">
        <v>1839</v>
      </c>
      <c r="C240" s="368"/>
      <c r="D240" s="145" t="str">
        <f t="shared" si="9"/>
        <v>07</v>
      </c>
      <c r="E240" s="145" t="str">
        <f t="shared" si="11"/>
        <v>02</v>
      </c>
      <c r="F240" s="364" t="s">
        <v>770</v>
      </c>
      <c r="G240" s="364">
        <v>600</v>
      </c>
      <c r="H240" s="152" t="e">
        <f>#REF!</f>
        <v>#REF!</v>
      </c>
    </row>
    <row r="241" spans="1:10" ht="57" hidden="1" customHeight="1">
      <c r="A241" s="338"/>
      <c r="B241" s="312" t="s">
        <v>1825</v>
      </c>
      <c r="C241" s="371"/>
      <c r="D241" s="145" t="str">
        <f t="shared" si="9"/>
        <v>07</v>
      </c>
      <c r="E241" s="145" t="str">
        <f t="shared" si="11"/>
        <v>02</v>
      </c>
      <c r="F241" s="364" t="s">
        <v>1545</v>
      </c>
      <c r="G241" s="364"/>
      <c r="H241" s="108" t="e">
        <f>H242+H243</f>
        <v>#REF!</v>
      </c>
    </row>
    <row r="242" spans="1:10" ht="75.75" hidden="1" customHeight="1">
      <c r="A242" s="338"/>
      <c r="B242" s="312" t="s">
        <v>437</v>
      </c>
      <c r="C242" s="371"/>
      <c r="D242" s="145" t="str">
        <f t="shared" si="9"/>
        <v>07</v>
      </c>
      <c r="E242" s="145" t="str">
        <f t="shared" si="11"/>
        <v>02</v>
      </c>
      <c r="F242" s="364" t="s">
        <v>1545</v>
      </c>
      <c r="G242" s="364">
        <v>821</v>
      </c>
      <c r="H242" s="108" t="e">
        <f>#REF!</f>
        <v>#REF!</v>
      </c>
    </row>
    <row r="243" spans="1:10" ht="43.5" hidden="1" customHeight="1">
      <c r="A243" s="338"/>
      <c r="B243" s="315" t="s">
        <v>1839</v>
      </c>
      <c r="C243" s="368"/>
      <c r="D243" s="145" t="str">
        <f t="shared" si="9"/>
        <v>07</v>
      </c>
      <c r="E243" s="145" t="str">
        <f t="shared" si="11"/>
        <v>02</v>
      </c>
      <c r="F243" s="364" t="s">
        <v>1545</v>
      </c>
      <c r="G243" s="364">
        <v>600</v>
      </c>
      <c r="H243" s="108" t="e">
        <f>#REF!</f>
        <v>#REF!</v>
      </c>
    </row>
    <row r="244" spans="1:10" ht="45" hidden="1" customHeight="1">
      <c r="A244" s="338"/>
      <c r="B244" s="312" t="s">
        <v>1828</v>
      </c>
      <c r="C244" s="371"/>
      <c r="D244" s="145" t="str">
        <f t="shared" si="9"/>
        <v>07</v>
      </c>
      <c r="E244" s="145" t="str">
        <f t="shared" si="11"/>
        <v>02</v>
      </c>
      <c r="F244" s="364" t="s">
        <v>1327</v>
      </c>
      <c r="G244" s="364"/>
      <c r="H244" s="108" t="e">
        <f>H245</f>
        <v>#REF!</v>
      </c>
    </row>
    <row r="245" spans="1:10" ht="42" hidden="1" customHeight="1">
      <c r="A245" s="338"/>
      <c r="B245" s="315" t="s">
        <v>1839</v>
      </c>
      <c r="C245" s="368"/>
      <c r="D245" s="145" t="str">
        <f t="shared" si="9"/>
        <v>07</v>
      </c>
      <c r="E245" s="145" t="str">
        <f t="shared" si="11"/>
        <v>02</v>
      </c>
      <c r="F245" s="364" t="s">
        <v>1327</v>
      </c>
      <c r="G245" s="364">
        <v>600</v>
      </c>
      <c r="H245" s="108" t="e">
        <f>#REF!</f>
        <v>#REF!</v>
      </c>
    </row>
    <row r="246" spans="1:10" ht="58.5" hidden="1" customHeight="1">
      <c r="A246" s="338"/>
      <c r="B246" s="315" t="s">
        <v>449</v>
      </c>
      <c r="C246" s="368"/>
      <c r="D246" s="145" t="str">
        <f t="shared" si="9"/>
        <v>07</v>
      </c>
      <c r="E246" s="145" t="str">
        <f t="shared" si="11"/>
        <v>02</v>
      </c>
      <c r="F246" s="364" t="s">
        <v>450</v>
      </c>
      <c r="G246" s="55"/>
      <c r="H246" s="108" t="e">
        <f>H247</f>
        <v>#REF!</v>
      </c>
    </row>
    <row r="247" spans="1:10" ht="30" hidden="1" customHeight="1">
      <c r="A247" s="338"/>
      <c r="B247" s="312" t="s">
        <v>1487</v>
      </c>
      <c r="C247" s="371"/>
      <c r="D247" s="145" t="str">
        <f t="shared" si="9"/>
        <v>07</v>
      </c>
      <c r="E247" s="145" t="str">
        <f t="shared" si="11"/>
        <v>02</v>
      </c>
      <c r="F247" s="364" t="s">
        <v>450</v>
      </c>
      <c r="G247" s="55" t="s">
        <v>517</v>
      </c>
      <c r="H247" s="108" t="e">
        <f>#REF!+#REF!</f>
        <v>#REF!</v>
      </c>
    </row>
    <row r="248" spans="1:10" s="186" customFormat="1" ht="64.5" hidden="1" customHeight="1">
      <c r="A248" s="338"/>
      <c r="B248" s="329" t="s">
        <v>1809</v>
      </c>
      <c r="C248" s="378"/>
      <c r="D248" s="145" t="str">
        <f t="shared" si="9"/>
        <v>07</v>
      </c>
      <c r="E248" s="145" t="str">
        <f t="shared" si="11"/>
        <v>02</v>
      </c>
      <c r="F248" s="364" t="s">
        <v>927</v>
      </c>
      <c r="G248" s="364"/>
      <c r="H248" s="153" t="e">
        <f>H249+H250</f>
        <v>#REF!</v>
      </c>
      <c r="I248" s="183"/>
      <c r="J248" s="185"/>
    </row>
    <row r="249" spans="1:10" s="186" customFormat="1" ht="75.75" hidden="1" customHeight="1">
      <c r="A249" s="338"/>
      <c r="B249" s="312" t="s">
        <v>437</v>
      </c>
      <c r="C249" s="371"/>
      <c r="D249" s="145" t="str">
        <f t="shared" si="9"/>
        <v>07</v>
      </c>
      <c r="E249" s="145" t="str">
        <f t="shared" si="11"/>
        <v>02</v>
      </c>
      <c r="F249" s="364" t="s">
        <v>927</v>
      </c>
      <c r="G249" s="364">
        <v>821</v>
      </c>
      <c r="H249" s="153" t="e">
        <f>#REF!</f>
        <v>#REF!</v>
      </c>
      <c r="I249" s="183"/>
      <c r="J249" s="185"/>
    </row>
    <row r="250" spans="1:10" s="186" customFormat="1" ht="49.5" hidden="1" customHeight="1">
      <c r="A250" s="338"/>
      <c r="B250" s="315" t="s">
        <v>1839</v>
      </c>
      <c r="C250" s="368"/>
      <c r="D250" s="145" t="str">
        <f t="shared" si="9"/>
        <v>07</v>
      </c>
      <c r="E250" s="145" t="str">
        <f t="shared" si="11"/>
        <v>02</v>
      </c>
      <c r="F250" s="364" t="s">
        <v>927</v>
      </c>
      <c r="G250" s="364">
        <v>600</v>
      </c>
      <c r="H250" s="153" t="e">
        <f>#REF!</f>
        <v>#REF!</v>
      </c>
      <c r="I250" s="183"/>
      <c r="J250" s="185"/>
    </row>
    <row r="251" spans="1:10" s="186" customFormat="1" ht="74.25" hidden="1" customHeight="1">
      <c r="A251" s="338"/>
      <c r="B251" s="326" t="s">
        <v>29</v>
      </c>
      <c r="C251" s="371"/>
      <c r="D251" s="145" t="str">
        <f t="shared" si="9"/>
        <v>07</v>
      </c>
      <c r="E251" s="145" t="str">
        <f t="shared" si="11"/>
        <v>02</v>
      </c>
      <c r="F251" s="364" t="s">
        <v>1894</v>
      </c>
      <c r="G251" s="364"/>
      <c r="H251" s="153" t="e">
        <f>H252+H253</f>
        <v>#REF!</v>
      </c>
      <c r="I251" s="183"/>
      <c r="J251" s="185"/>
    </row>
    <row r="252" spans="1:10" s="186" customFormat="1" ht="79.5" hidden="1" customHeight="1">
      <c r="A252" s="338"/>
      <c r="B252" s="312" t="s">
        <v>437</v>
      </c>
      <c r="C252" s="371"/>
      <c r="D252" s="145" t="str">
        <f t="shared" si="9"/>
        <v>07</v>
      </c>
      <c r="E252" s="145" t="str">
        <f t="shared" si="11"/>
        <v>02</v>
      </c>
      <c r="F252" s="364" t="s">
        <v>1554</v>
      </c>
      <c r="G252" s="364">
        <v>821</v>
      </c>
      <c r="H252" s="153" t="e">
        <f>#REF!</f>
        <v>#REF!</v>
      </c>
      <c r="I252" s="183"/>
      <c r="J252" s="185"/>
    </row>
    <row r="253" spans="1:10" s="186" customFormat="1" ht="48" hidden="1" customHeight="1">
      <c r="A253" s="338"/>
      <c r="B253" s="315" t="s">
        <v>1839</v>
      </c>
      <c r="C253" s="368"/>
      <c r="D253" s="145" t="str">
        <f t="shared" si="9"/>
        <v>07</v>
      </c>
      <c r="E253" s="145" t="str">
        <f t="shared" si="11"/>
        <v>02</v>
      </c>
      <c r="F253" s="364" t="s">
        <v>1894</v>
      </c>
      <c r="G253" s="364">
        <v>600</v>
      </c>
      <c r="H253" s="153" t="e">
        <f>#REF!</f>
        <v>#REF!</v>
      </c>
      <c r="I253" s="183"/>
      <c r="J253" s="185"/>
    </row>
    <row r="254" spans="1:10" s="186" customFormat="1" ht="57.75" hidden="1" customHeight="1">
      <c r="A254" s="338"/>
      <c r="B254" s="328" t="s">
        <v>1821</v>
      </c>
      <c r="C254" s="377"/>
      <c r="D254" s="145" t="str">
        <f t="shared" si="9"/>
        <v>07</v>
      </c>
      <c r="E254" s="145" t="str">
        <f t="shared" si="11"/>
        <v>02</v>
      </c>
      <c r="F254" s="364" t="s">
        <v>1889</v>
      </c>
      <c r="G254" s="364"/>
      <c r="H254" s="108" t="e">
        <f>H255</f>
        <v>#REF!</v>
      </c>
      <c r="J254" s="185"/>
    </row>
    <row r="255" spans="1:10" s="186" customFormat="1" ht="48" hidden="1" customHeight="1">
      <c r="A255" s="338"/>
      <c r="B255" s="315" t="s">
        <v>1839</v>
      </c>
      <c r="C255" s="368"/>
      <c r="D255" s="145" t="str">
        <f t="shared" si="9"/>
        <v>07</v>
      </c>
      <c r="E255" s="145" t="str">
        <f t="shared" si="11"/>
        <v>02</v>
      </c>
      <c r="F255" s="364" t="s">
        <v>1889</v>
      </c>
      <c r="G255" s="364">
        <v>600</v>
      </c>
      <c r="H255" s="108" t="e">
        <f>#REF!</f>
        <v>#REF!</v>
      </c>
      <c r="J255" s="185"/>
    </row>
    <row r="256" spans="1:10" s="186" customFormat="1" ht="95.25" hidden="1" customHeight="1">
      <c r="A256" s="338"/>
      <c r="B256" s="329" t="s">
        <v>1799</v>
      </c>
      <c r="C256" s="378"/>
      <c r="D256" s="145" t="str">
        <f t="shared" si="9"/>
        <v>07</v>
      </c>
      <c r="E256" s="145" t="str">
        <f t="shared" si="11"/>
        <v>02</v>
      </c>
      <c r="F256" s="364" t="s">
        <v>1892</v>
      </c>
      <c r="G256" s="364"/>
      <c r="H256" s="108" t="e">
        <f>H257</f>
        <v>#REF!</v>
      </c>
      <c r="J256" s="185"/>
    </row>
    <row r="257" spans="1:10" s="186" customFormat="1" ht="48" hidden="1" customHeight="1">
      <c r="A257" s="338"/>
      <c r="B257" s="315" t="s">
        <v>1839</v>
      </c>
      <c r="C257" s="368"/>
      <c r="D257" s="145" t="str">
        <f t="shared" si="9"/>
        <v>07</v>
      </c>
      <c r="E257" s="145" t="str">
        <f t="shared" si="11"/>
        <v>02</v>
      </c>
      <c r="F257" s="364" t="s">
        <v>1892</v>
      </c>
      <c r="G257" s="364">
        <v>600</v>
      </c>
      <c r="H257" s="108" t="e">
        <f>#REF!</f>
        <v>#REF!</v>
      </c>
      <c r="J257" s="185"/>
    </row>
    <row r="258" spans="1:10" s="186" customFormat="1" ht="61.5" hidden="1" customHeight="1">
      <c r="A258" s="338"/>
      <c r="B258" s="329" t="s">
        <v>1808</v>
      </c>
      <c r="C258" s="378"/>
      <c r="D258" s="145" t="str">
        <f t="shared" si="9"/>
        <v>07</v>
      </c>
      <c r="E258" s="145" t="str">
        <f t="shared" si="11"/>
        <v>02</v>
      </c>
      <c r="F258" s="364" t="s">
        <v>1891</v>
      </c>
      <c r="G258" s="55"/>
      <c r="H258" s="108" t="e">
        <f>H259</f>
        <v>#REF!</v>
      </c>
      <c r="I258" s="183"/>
      <c r="J258" s="185"/>
    </row>
    <row r="259" spans="1:10" s="186" customFormat="1" ht="48" hidden="1" customHeight="1">
      <c r="A259" s="338"/>
      <c r="B259" s="315" t="s">
        <v>1839</v>
      </c>
      <c r="C259" s="368"/>
      <c r="D259" s="145" t="str">
        <f t="shared" si="9"/>
        <v>07</v>
      </c>
      <c r="E259" s="145" t="str">
        <f t="shared" si="11"/>
        <v>02</v>
      </c>
      <c r="F259" s="364" t="s">
        <v>1891</v>
      </c>
      <c r="G259" s="364">
        <v>600</v>
      </c>
      <c r="H259" s="108" t="e">
        <f>#REF!</f>
        <v>#REF!</v>
      </c>
      <c r="I259" s="183"/>
      <c r="J259" s="185"/>
    </row>
    <row r="260" spans="1:10" s="186" customFormat="1" ht="69" hidden="1" customHeight="1">
      <c r="A260" s="338"/>
      <c r="B260" s="318" t="s">
        <v>1817</v>
      </c>
      <c r="C260" s="372"/>
      <c r="D260" s="145" t="str">
        <f t="shared" ref="D260:E278" si="12">"07"</f>
        <v>07</v>
      </c>
      <c r="E260" s="145" t="str">
        <f t="shared" si="11"/>
        <v>02</v>
      </c>
      <c r="F260" s="364" t="s">
        <v>1250</v>
      </c>
      <c r="G260" s="55"/>
      <c r="H260" s="108" t="e">
        <f>H261+H262</f>
        <v>#REF!</v>
      </c>
      <c r="I260" s="183"/>
      <c r="J260" s="185"/>
    </row>
    <row r="261" spans="1:10" s="186" customFormat="1" ht="36.75" hidden="1" customHeight="1">
      <c r="A261" s="338"/>
      <c r="B261" s="315" t="s">
        <v>1835</v>
      </c>
      <c r="C261" s="368"/>
      <c r="D261" s="145" t="str">
        <f t="shared" si="12"/>
        <v>07</v>
      </c>
      <c r="E261" s="145" t="str">
        <f t="shared" si="11"/>
        <v>02</v>
      </c>
      <c r="F261" s="364" t="s">
        <v>1250</v>
      </c>
      <c r="G261" s="55" t="s">
        <v>1837</v>
      </c>
      <c r="H261" s="108" t="e">
        <f>#REF!</f>
        <v>#REF!</v>
      </c>
      <c r="I261" s="183"/>
      <c r="J261" s="185"/>
    </row>
    <row r="262" spans="1:10" s="186" customFormat="1" ht="42.75" hidden="1" customHeight="1">
      <c r="A262" s="338"/>
      <c r="B262" s="315" t="s">
        <v>1839</v>
      </c>
      <c r="C262" s="368"/>
      <c r="D262" s="145" t="str">
        <f t="shared" si="12"/>
        <v>07</v>
      </c>
      <c r="E262" s="55" t="s">
        <v>1619</v>
      </c>
      <c r="F262" s="364" t="s">
        <v>1250</v>
      </c>
      <c r="G262" s="364">
        <v>600</v>
      </c>
      <c r="H262" s="196" t="e">
        <f>#REF!</f>
        <v>#REF!</v>
      </c>
      <c r="I262" s="183"/>
      <c r="J262" s="185"/>
    </row>
    <row r="263" spans="1:10" ht="105" hidden="1" customHeight="1">
      <c r="A263" s="338"/>
      <c r="B263" s="312" t="s">
        <v>1378</v>
      </c>
      <c r="C263" s="371"/>
      <c r="D263" s="145" t="str">
        <f t="shared" si="12"/>
        <v>07</v>
      </c>
      <c r="E263" s="145" t="str">
        <f t="shared" si="11"/>
        <v>02</v>
      </c>
      <c r="F263" s="364" t="s">
        <v>1895</v>
      </c>
      <c r="G263" s="364"/>
      <c r="H263" s="108" t="e">
        <f>#REF!</f>
        <v>#REF!</v>
      </c>
    </row>
    <row r="264" spans="1:10" ht="39.75" hidden="1" customHeight="1">
      <c r="A264" s="338"/>
      <c r="B264" s="312" t="s">
        <v>437</v>
      </c>
      <c r="C264" s="371"/>
      <c r="D264" s="145" t="str">
        <f t="shared" si="12"/>
        <v>07</v>
      </c>
      <c r="E264" s="145" t="str">
        <f t="shared" si="11"/>
        <v>02</v>
      </c>
      <c r="F264" s="364" t="s">
        <v>1379</v>
      </c>
      <c r="G264" s="364">
        <v>821</v>
      </c>
      <c r="H264" s="108" t="e">
        <f>#REF!</f>
        <v>#REF!</v>
      </c>
    </row>
    <row r="265" spans="1:10" ht="39.75" hidden="1" customHeight="1">
      <c r="A265" s="338"/>
      <c r="B265" s="315" t="s">
        <v>1839</v>
      </c>
      <c r="C265" s="368"/>
      <c r="D265" s="145" t="str">
        <f t="shared" si="12"/>
        <v>07</v>
      </c>
      <c r="E265" s="145" t="str">
        <f t="shared" si="11"/>
        <v>02</v>
      </c>
      <c r="F265" s="364" t="s">
        <v>1895</v>
      </c>
      <c r="G265" s="364">
        <v>600</v>
      </c>
      <c r="H265" s="108" t="e">
        <f>#REF!</f>
        <v>#REF!</v>
      </c>
    </row>
    <row r="266" spans="1:10" ht="39.75" hidden="1" customHeight="1">
      <c r="A266" s="338"/>
      <c r="B266" s="331" t="s">
        <v>1816</v>
      </c>
      <c r="C266" s="382"/>
      <c r="D266" s="249" t="str">
        <f t="shared" si="12"/>
        <v>07</v>
      </c>
      <c r="E266" s="249" t="str">
        <f t="shared" si="11"/>
        <v>02</v>
      </c>
      <c r="F266" s="250" t="s">
        <v>1884</v>
      </c>
      <c r="G266" s="250"/>
      <c r="H266" s="253" t="e">
        <f>H267</f>
        <v>#REF!</v>
      </c>
    </row>
    <row r="267" spans="1:10" ht="39.75" hidden="1" customHeight="1">
      <c r="A267" s="338"/>
      <c r="B267" s="332" t="s">
        <v>1839</v>
      </c>
      <c r="C267" s="383"/>
      <c r="D267" s="249" t="str">
        <f t="shared" si="12"/>
        <v>07</v>
      </c>
      <c r="E267" s="249" t="str">
        <f t="shared" si="11"/>
        <v>02</v>
      </c>
      <c r="F267" s="250" t="s">
        <v>1884</v>
      </c>
      <c r="G267" s="248">
        <v>600</v>
      </c>
      <c r="H267" s="251" t="e">
        <f>#REF!</f>
        <v>#REF!</v>
      </c>
    </row>
    <row r="268" spans="1:10" ht="39.75" hidden="1" customHeight="1">
      <c r="A268" s="338"/>
      <c r="B268" s="312" t="s">
        <v>1454</v>
      </c>
      <c r="C268" s="371"/>
      <c r="D268" s="145" t="str">
        <f t="shared" si="12"/>
        <v>07</v>
      </c>
      <c r="E268" s="145" t="str">
        <f t="shared" si="11"/>
        <v>02</v>
      </c>
      <c r="F268" s="364" t="s">
        <v>1455</v>
      </c>
      <c r="G268" s="364"/>
      <c r="H268" s="108" t="e">
        <f>H269</f>
        <v>#REF!</v>
      </c>
    </row>
    <row r="269" spans="1:10" ht="39.75" hidden="1" customHeight="1">
      <c r="A269" s="338"/>
      <c r="B269" s="315" t="s">
        <v>1839</v>
      </c>
      <c r="C269" s="368"/>
      <c r="D269" s="145" t="str">
        <f t="shared" si="12"/>
        <v>07</v>
      </c>
      <c r="E269" s="145" t="str">
        <f t="shared" si="11"/>
        <v>02</v>
      </c>
      <c r="F269" s="364" t="s">
        <v>1455</v>
      </c>
      <c r="G269" s="364">
        <v>600</v>
      </c>
      <c r="H269" s="108" t="e">
        <f>#REF!</f>
        <v>#REF!</v>
      </c>
    </row>
    <row r="270" spans="1:10" ht="79.5" hidden="1" customHeight="1">
      <c r="A270" s="338"/>
      <c r="B270" s="312" t="s">
        <v>1775</v>
      </c>
      <c r="C270" s="371"/>
      <c r="D270" s="145" t="str">
        <f t="shared" si="12"/>
        <v>07</v>
      </c>
      <c r="E270" s="145" t="str">
        <f>"02"</f>
        <v>02</v>
      </c>
      <c r="F270" s="1" t="s">
        <v>1864</v>
      </c>
      <c r="G270" s="364"/>
      <c r="H270" s="108" t="e">
        <f>H271</f>
        <v>#REF!</v>
      </c>
    </row>
    <row r="271" spans="1:10" ht="39.75" hidden="1" customHeight="1">
      <c r="A271" s="338"/>
      <c r="B271" s="315" t="s">
        <v>1839</v>
      </c>
      <c r="C271" s="368"/>
      <c r="D271" s="145" t="str">
        <f t="shared" si="12"/>
        <v>07</v>
      </c>
      <c r="E271" s="145" t="str">
        <f>"02"</f>
        <v>02</v>
      </c>
      <c r="F271" s="1" t="s">
        <v>1864</v>
      </c>
      <c r="G271" s="364">
        <v>600</v>
      </c>
      <c r="H271" s="108" t="e">
        <f>#REF!+#REF!</f>
        <v>#REF!</v>
      </c>
    </row>
    <row r="272" spans="1:10" ht="58.5" hidden="1" customHeight="1">
      <c r="A272" s="338"/>
      <c r="B272" s="312" t="s">
        <v>1853</v>
      </c>
      <c r="C272" s="371"/>
      <c r="D272" s="145" t="str">
        <f t="shared" si="12"/>
        <v>07</v>
      </c>
      <c r="E272" s="145" t="str">
        <f t="shared" ref="E272:E275" si="13">"02"</f>
        <v>02</v>
      </c>
      <c r="F272" s="364" t="s">
        <v>1893</v>
      </c>
      <c r="G272" s="364"/>
      <c r="H272" s="108" t="e">
        <f>H273</f>
        <v>#REF!</v>
      </c>
    </row>
    <row r="273" spans="1:9" ht="39.75" hidden="1" customHeight="1">
      <c r="A273" s="338"/>
      <c r="B273" s="315" t="s">
        <v>1839</v>
      </c>
      <c r="C273" s="368"/>
      <c r="D273" s="145" t="str">
        <f t="shared" si="12"/>
        <v>07</v>
      </c>
      <c r="E273" s="145" t="str">
        <f t="shared" si="13"/>
        <v>02</v>
      </c>
      <c r="F273" s="364" t="s">
        <v>1893</v>
      </c>
      <c r="G273" s="364">
        <v>600</v>
      </c>
      <c r="H273" s="108" t="e">
        <f>#REF!</f>
        <v>#REF!</v>
      </c>
    </row>
    <row r="274" spans="1:9" ht="39.75" hidden="1" customHeight="1">
      <c r="A274" s="338"/>
      <c r="B274" s="326" t="s">
        <v>1807</v>
      </c>
      <c r="C274" s="371"/>
      <c r="D274" s="145" t="str">
        <f t="shared" si="12"/>
        <v>07</v>
      </c>
      <c r="E274" s="145" t="str">
        <f t="shared" si="13"/>
        <v>02</v>
      </c>
      <c r="F274" s="364" t="s">
        <v>1880</v>
      </c>
      <c r="G274" s="55"/>
      <c r="H274" s="108" t="e">
        <f>H275</f>
        <v>#REF!</v>
      </c>
    </row>
    <row r="275" spans="1:9" ht="37.5" hidden="1" customHeight="1">
      <c r="A275" s="338"/>
      <c r="B275" s="315" t="s">
        <v>1839</v>
      </c>
      <c r="C275" s="368"/>
      <c r="D275" s="145" t="str">
        <f t="shared" si="12"/>
        <v>07</v>
      </c>
      <c r="E275" s="145" t="str">
        <f t="shared" si="13"/>
        <v>02</v>
      </c>
      <c r="F275" s="364" t="s">
        <v>1880</v>
      </c>
      <c r="G275" s="364">
        <v>600</v>
      </c>
      <c r="H275" s="108" t="e">
        <f>#REF!</f>
        <v>#REF!</v>
      </c>
    </row>
    <row r="276" spans="1:9" ht="39.75" hidden="1" customHeight="1">
      <c r="A276" s="338"/>
      <c r="B276" s="312" t="s">
        <v>1738</v>
      </c>
      <c r="C276" s="371"/>
      <c r="D276" s="145" t="str">
        <f t="shared" si="12"/>
        <v>07</v>
      </c>
      <c r="E276" s="145" t="str">
        <f t="shared" si="11"/>
        <v>02</v>
      </c>
      <c r="F276" s="364" t="s">
        <v>1420</v>
      </c>
      <c r="G276" s="364"/>
      <c r="H276" s="108" t="e">
        <f>#REF!</f>
        <v>#REF!</v>
      </c>
    </row>
    <row r="277" spans="1:9" ht="39.75" hidden="1" customHeight="1">
      <c r="A277" s="338"/>
      <c r="B277" s="315" t="s">
        <v>1839</v>
      </c>
      <c r="C277" s="368"/>
      <c r="D277" s="145" t="str">
        <f t="shared" si="12"/>
        <v>07</v>
      </c>
      <c r="E277" s="145" t="str">
        <f t="shared" si="11"/>
        <v>02</v>
      </c>
      <c r="F277" s="364" t="s">
        <v>1420</v>
      </c>
      <c r="G277" s="364">
        <v>600</v>
      </c>
      <c r="H277" s="108" t="e">
        <f>#REF!</f>
        <v>#REF!</v>
      </c>
    </row>
    <row r="278" spans="1:9" ht="25.5" hidden="1" customHeight="1">
      <c r="A278" s="338"/>
      <c r="B278" s="312" t="s">
        <v>656</v>
      </c>
      <c r="C278" s="371"/>
      <c r="D278" s="145" t="str">
        <f t="shared" si="12"/>
        <v>07</v>
      </c>
      <c r="E278" s="145" t="str">
        <f t="shared" si="12"/>
        <v>07</v>
      </c>
      <c r="F278" s="129"/>
      <c r="G278" s="364"/>
      <c r="H278" s="108" t="e">
        <f>H279+H281+H284+H289+H292+H287</f>
        <v>#REF!</v>
      </c>
    </row>
    <row r="279" spans="1:9" ht="20.25" hidden="1" customHeight="1">
      <c r="A279" s="338"/>
      <c r="B279" s="316" t="s">
        <v>725</v>
      </c>
      <c r="C279" s="384"/>
      <c r="D279" s="145" t="str">
        <f t="shared" ref="D279:E308" si="14">"07"</f>
        <v>07</v>
      </c>
      <c r="E279" s="145" t="str">
        <f t="shared" si="14"/>
        <v>07</v>
      </c>
      <c r="F279" s="1" t="s">
        <v>728</v>
      </c>
      <c r="G279" s="364"/>
      <c r="H279" s="108" t="e">
        <f>H280</f>
        <v>#REF!</v>
      </c>
    </row>
    <row r="280" spans="1:9" ht="40.5" hidden="1" customHeight="1">
      <c r="A280" s="338"/>
      <c r="B280" s="315" t="s">
        <v>1835</v>
      </c>
      <c r="C280" s="368"/>
      <c r="D280" s="145" t="str">
        <f t="shared" si="14"/>
        <v>07</v>
      </c>
      <c r="E280" s="145" t="str">
        <f t="shared" si="14"/>
        <v>07</v>
      </c>
      <c r="F280" s="1" t="s">
        <v>728</v>
      </c>
      <c r="G280" s="364" t="str">
        <f>"200"</f>
        <v>200</v>
      </c>
      <c r="H280" s="108" t="e">
        <f>#REF!</f>
        <v>#REF!</v>
      </c>
    </row>
    <row r="281" spans="1:9" ht="38.25" hidden="1" customHeight="1">
      <c r="A281" s="338"/>
      <c r="B281" s="316" t="s">
        <v>726</v>
      </c>
      <c r="C281" s="384"/>
      <c r="D281" s="145" t="str">
        <f t="shared" si="14"/>
        <v>07</v>
      </c>
      <c r="E281" s="145" t="str">
        <f t="shared" si="14"/>
        <v>07</v>
      </c>
      <c r="F281" s="1" t="s">
        <v>727</v>
      </c>
      <c r="G281" s="364"/>
      <c r="H281" s="108" t="e">
        <f>H282+H283</f>
        <v>#REF!</v>
      </c>
    </row>
    <row r="282" spans="1:9" ht="24" hidden="1" customHeight="1">
      <c r="A282" s="338"/>
      <c r="B282" s="15" t="s">
        <v>1838</v>
      </c>
      <c r="C282" s="52"/>
      <c r="D282" s="145" t="str">
        <f t="shared" si="14"/>
        <v>07</v>
      </c>
      <c r="E282" s="145" t="str">
        <f t="shared" si="14"/>
        <v>07</v>
      </c>
      <c r="F282" s="1" t="s">
        <v>727</v>
      </c>
      <c r="G282" s="364">
        <v>300</v>
      </c>
      <c r="H282" s="108" t="e">
        <f>#REF!</f>
        <v>#REF!</v>
      </c>
    </row>
    <row r="283" spans="1:9" ht="37.5" hidden="1" customHeight="1">
      <c r="A283" s="338"/>
      <c r="B283" s="315" t="s">
        <v>1839</v>
      </c>
      <c r="C283" s="368"/>
      <c r="D283" s="145" t="str">
        <f t="shared" si="14"/>
        <v>07</v>
      </c>
      <c r="E283" s="145" t="str">
        <f t="shared" si="14"/>
        <v>07</v>
      </c>
      <c r="F283" s="1" t="s">
        <v>727</v>
      </c>
      <c r="G283" s="364">
        <v>600</v>
      </c>
      <c r="H283" s="108" t="e">
        <f>#REF!</f>
        <v>#REF!</v>
      </c>
      <c r="I283" s="183"/>
    </row>
    <row r="284" spans="1:9" ht="57.75" hidden="1" customHeight="1">
      <c r="A284" s="338"/>
      <c r="B284" s="315" t="s">
        <v>1827</v>
      </c>
      <c r="C284" s="368"/>
      <c r="D284" s="145" t="str">
        <f t="shared" si="14"/>
        <v>07</v>
      </c>
      <c r="E284" s="145" t="str">
        <f t="shared" si="14"/>
        <v>07</v>
      </c>
      <c r="F284" s="364" t="s">
        <v>1329</v>
      </c>
      <c r="G284" s="364"/>
      <c r="H284" s="108" t="e">
        <f>H285+H286</f>
        <v>#REF!</v>
      </c>
    </row>
    <row r="285" spans="1:9" ht="31.5" hidden="1" customHeight="1">
      <c r="A285" s="338"/>
      <c r="B285" s="15" t="s">
        <v>1838</v>
      </c>
      <c r="C285" s="52"/>
      <c r="D285" s="145" t="str">
        <f t="shared" si="14"/>
        <v>07</v>
      </c>
      <c r="E285" s="145" t="str">
        <f t="shared" si="14"/>
        <v>07</v>
      </c>
      <c r="F285" s="364" t="s">
        <v>1329</v>
      </c>
      <c r="G285" s="364">
        <v>300</v>
      </c>
      <c r="H285" s="152" t="e">
        <f>#REF!</f>
        <v>#REF!</v>
      </c>
    </row>
    <row r="286" spans="1:9" ht="45" hidden="1" customHeight="1">
      <c r="A286" s="338"/>
      <c r="B286" s="315" t="s">
        <v>1839</v>
      </c>
      <c r="C286" s="368"/>
      <c r="D286" s="145" t="str">
        <f t="shared" si="14"/>
        <v>07</v>
      </c>
      <c r="E286" s="145" t="str">
        <f t="shared" si="14"/>
        <v>07</v>
      </c>
      <c r="F286" s="364" t="s">
        <v>1329</v>
      </c>
      <c r="G286" s="364">
        <v>600</v>
      </c>
      <c r="H286" s="152" t="e">
        <f>#REF!</f>
        <v>#REF!</v>
      </c>
    </row>
    <row r="287" spans="1:9" ht="31.5" hidden="1" customHeight="1">
      <c r="A287" s="338"/>
      <c r="B287" s="317" t="s">
        <v>64</v>
      </c>
      <c r="C287" s="373"/>
      <c r="D287" s="145" t="str">
        <f t="shared" si="14"/>
        <v>07</v>
      </c>
      <c r="E287" s="145" t="str">
        <f t="shared" si="14"/>
        <v>07</v>
      </c>
      <c r="F287" s="364" t="s">
        <v>1328</v>
      </c>
      <c r="G287" s="364"/>
      <c r="H287" s="152" t="e">
        <f>#REF!</f>
        <v>#REF!</v>
      </c>
    </row>
    <row r="288" spans="1:9" ht="39.75" hidden="1" customHeight="1">
      <c r="A288" s="338"/>
      <c r="B288" s="315" t="s">
        <v>1835</v>
      </c>
      <c r="C288" s="368"/>
      <c r="D288" s="145" t="str">
        <f t="shared" si="14"/>
        <v>07</v>
      </c>
      <c r="E288" s="145" t="str">
        <f t="shared" si="14"/>
        <v>07</v>
      </c>
      <c r="F288" s="364" t="s">
        <v>1328</v>
      </c>
      <c r="G288" s="364">
        <v>200</v>
      </c>
      <c r="H288" s="152" t="e">
        <f>#REF!</f>
        <v>#REF!</v>
      </c>
    </row>
    <row r="289" spans="1:10" s="241" customFormat="1" ht="45" hidden="1" customHeight="1">
      <c r="A289" s="338"/>
      <c r="B289" s="329" t="s">
        <v>30</v>
      </c>
      <c r="C289" s="378"/>
      <c r="D289" s="145" t="str">
        <f t="shared" si="14"/>
        <v>07</v>
      </c>
      <c r="E289" s="145" t="str">
        <f t="shared" si="14"/>
        <v>07</v>
      </c>
      <c r="F289" s="1" t="s">
        <v>317</v>
      </c>
      <c r="G289" s="1"/>
      <c r="H289" s="108" t="e">
        <f>H291+H290</f>
        <v>#REF!</v>
      </c>
      <c r="I289" s="183"/>
      <c r="J289" s="240"/>
    </row>
    <row r="290" spans="1:10" s="241" customFormat="1" ht="48" hidden="1" customHeight="1">
      <c r="A290" s="338"/>
      <c r="B290" s="312" t="s">
        <v>438</v>
      </c>
      <c r="C290" s="371"/>
      <c r="D290" s="145" t="str">
        <f t="shared" si="14"/>
        <v>07</v>
      </c>
      <c r="E290" s="145" t="str">
        <f t="shared" si="14"/>
        <v>07</v>
      </c>
      <c r="F290" s="1" t="s">
        <v>317</v>
      </c>
      <c r="G290" s="364">
        <v>822</v>
      </c>
      <c r="H290" s="108" t="e">
        <f>#REF!</f>
        <v>#REF!</v>
      </c>
      <c r="I290" s="183"/>
      <c r="J290" s="240"/>
    </row>
    <row r="291" spans="1:10" s="241" customFormat="1" ht="37.5" hidden="1" customHeight="1">
      <c r="A291" s="338"/>
      <c r="B291" s="315" t="s">
        <v>1835</v>
      </c>
      <c r="C291" s="368"/>
      <c r="D291" s="145" t="str">
        <f t="shared" si="14"/>
        <v>07</v>
      </c>
      <c r="E291" s="145" t="str">
        <f t="shared" si="14"/>
        <v>07</v>
      </c>
      <c r="F291" s="1" t="s">
        <v>317</v>
      </c>
      <c r="G291" s="364">
        <v>200</v>
      </c>
      <c r="H291" s="108" t="e">
        <f>#REF!</f>
        <v>#REF!</v>
      </c>
      <c r="I291" s="183"/>
      <c r="J291" s="240"/>
    </row>
    <row r="292" spans="1:10" s="241" customFormat="1" ht="76.5" hidden="1" customHeight="1">
      <c r="A292" s="338"/>
      <c r="B292" s="333" t="s">
        <v>1813</v>
      </c>
      <c r="C292" s="370"/>
      <c r="D292" s="145" t="str">
        <f t="shared" si="14"/>
        <v>07</v>
      </c>
      <c r="E292" s="145" t="str">
        <f t="shared" si="14"/>
        <v>07</v>
      </c>
      <c r="F292" s="1" t="s">
        <v>1881</v>
      </c>
      <c r="G292" s="364"/>
      <c r="H292" s="108" t="e">
        <f>H293</f>
        <v>#REF!</v>
      </c>
      <c r="I292" s="183"/>
      <c r="J292" s="240"/>
    </row>
    <row r="293" spans="1:10" s="241" customFormat="1" ht="45" hidden="1" customHeight="1">
      <c r="A293" s="338"/>
      <c r="B293" s="315" t="s">
        <v>1835</v>
      </c>
      <c r="C293" s="368"/>
      <c r="D293" s="145" t="str">
        <f t="shared" si="14"/>
        <v>07</v>
      </c>
      <c r="E293" s="145" t="str">
        <f t="shared" si="14"/>
        <v>07</v>
      </c>
      <c r="F293" s="1" t="s">
        <v>1881</v>
      </c>
      <c r="G293" s="364">
        <v>200</v>
      </c>
      <c r="H293" s="108" t="e">
        <f>#REF!+#REF!</f>
        <v>#REF!</v>
      </c>
      <c r="I293" s="183"/>
      <c r="J293" s="240"/>
    </row>
    <row r="294" spans="1:10" ht="24" hidden="1" customHeight="1">
      <c r="A294" s="338"/>
      <c r="B294" s="312" t="s">
        <v>657</v>
      </c>
      <c r="C294" s="371"/>
      <c r="D294" s="145" t="str">
        <f t="shared" si="14"/>
        <v>07</v>
      </c>
      <c r="E294" s="145" t="str">
        <f>"09"</f>
        <v>09</v>
      </c>
      <c r="F294" s="129"/>
      <c r="G294" s="364"/>
      <c r="H294" s="108" t="e">
        <f>H295+H298+H301+H304+H307</f>
        <v>#REF!</v>
      </c>
    </row>
    <row r="295" spans="1:10" ht="20.25" hidden="1" customHeight="1">
      <c r="A295" s="338"/>
      <c r="B295" s="312" t="s">
        <v>910</v>
      </c>
      <c r="C295" s="371"/>
      <c r="D295" s="145" t="str">
        <f t="shared" si="14"/>
        <v>07</v>
      </c>
      <c r="E295" s="145" t="str">
        <f t="shared" ref="E295:E308" si="15">"09"</f>
        <v>09</v>
      </c>
      <c r="F295" s="364" t="s">
        <v>518</v>
      </c>
      <c r="G295" s="364"/>
      <c r="H295" s="108" t="e">
        <f>H296+H297</f>
        <v>#REF!</v>
      </c>
    </row>
    <row r="296" spans="1:10" ht="99" hidden="1" customHeight="1">
      <c r="A296" s="338"/>
      <c r="B296" s="315" t="s">
        <v>1832</v>
      </c>
      <c r="C296" s="368"/>
      <c r="D296" s="145" t="str">
        <f t="shared" si="14"/>
        <v>07</v>
      </c>
      <c r="E296" s="145" t="str">
        <f t="shared" si="15"/>
        <v>09</v>
      </c>
      <c r="F296" s="364" t="s">
        <v>518</v>
      </c>
      <c r="G296" s="364" t="str">
        <f>"100"</f>
        <v>100</v>
      </c>
      <c r="H296" s="108" t="e">
        <f>#REF!</f>
        <v>#REF!</v>
      </c>
    </row>
    <row r="297" spans="1:10" ht="39" hidden="1" customHeight="1">
      <c r="A297" s="338"/>
      <c r="B297" s="315" t="s">
        <v>1835</v>
      </c>
      <c r="C297" s="368"/>
      <c r="D297" s="145" t="str">
        <f t="shared" si="14"/>
        <v>07</v>
      </c>
      <c r="E297" s="145" t="str">
        <f t="shared" si="15"/>
        <v>09</v>
      </c>
      <c r="F297" s="364" t="s">
        <v>518</v>
      </c>
      <c r="G297" s="141">
        <v>200</v>
      </c>
      <c r="H297" s="187" t="e">
        <f>#REF!</f>
        <v>#REF!</v>
      </c>
    </row>
    <row r="298" spans="1:10" ht="21" hidden="1" customHeight="1">
      <c r="A298" s="338"/>
      <c r="B298" s="334" t="s">
        <v>658</v>
      </c>
      <c r="C298" s="385"/>
      <c r="D298" s="151" t="str">
        <f t="shared" si="14"/>
        <v>07</v>
      </c>
      <c r="E298" s="151" t="str">
        <f t="shared" si="15"/>
        <v>09</v>
      </c>
      <c r="F298" s="141" t="s">
        <v>659</v>
      </c>
      <c r="G298" s="141"/>
      <c r="H298" s="187" t="e">
        <f>H299+H300</f>
        <v>#REF!</v>
      </c>
    </row>
    <row r="299" spans="1:10" ht="40.5" hidden="1" customHeight="1">
      <c r="A299" s="338"/>
      <c r="B299" s="315" t="s">
        <v>1835</v>
      </c>
      <c r="C299" s="368"/>
      <c r="D299" s="145" t="str">
        <f t="shared" si="14"/>
        <v>07</v>
      </c>
      <c r="E299" s="145" t="str">
        <f t="shared" si="15"/>
        <v>09</v>
      </c>
      <c r="F299" s="364" t="s">
        <v>659</v>
      </c>
      <c r="G299" s="364" t="str">
        <f>"200"</f>
        <v>200</v>
      </c>
      <c r="H299" s="108" t="e">
        <f>#REF!</f>
        <v>#REF!</v>
      </c>
    </row>
    <row r="300" spans="1:10" ht="40.5" hidden="1" customHeight="1">
      <c r="A300" s="338"/>
      <c r="B300" s="312" t="s">
        <v>438</v>
      </c>
      <c r="C300" s="371"/>
      <c r="D300" s="145" t="str">
        <f t="shared" si="14"/>
        <v>07</v>
      </c>
      <c r="E300" s="145" t="str">
        <f t="shared" si="15"/>
        <v>09</v>
      </c>
      <c r="F300" s="364" t="s">
        <v>659</v>
      </c>
      <c r="G300" s="364">
        <v>822</v>
      </c>
      <c r="H300" s="108" t="e">
        <f>#REF!</f>
        <v>#REF!</v>
      </c>
    </row>
    <row r="301" spans="1:10" ht="60.75" hidden="1" customHeight="1">
      <c r="A301" s="338"/>
      <c r="B301" s="35" t="s">
        <v>1845</v>
      </c>
      <c r="C301" s="375"/>
      <c r="D301" s="145" t="str">
        <f t="shared" si="14"/>
        <v>07</v>
      </c>
      <c r="E301" s="145" t="str">
        <f t="shared" si="15"/>
        <v>09</v>
      </c>
      <c r="F301" s="364" t="s">
        <v>660</v>
      </c>
      <c r="G301" s="364"/>
      <c r="H301" s="108" t="e">
        <f>H302+H303</f>
        <v>#REF!</v>
      </c>
    </row>
    <row r="302" spans="1:10" ht="96.75" hidden="1" customHeight="1">
      <c r="A302" s="338"/>
      <c r="B302" s="315" t="s">
        <v>1832</v>
      </c>
      <c r="C302" s="368"/>
      <c r="D302" s="145" t="str">
        <f t="shared" si="14"/>
        <v>07</v>
      </c>
      <c r="E302" s="145" t="str">
        <f>"09"</f>
        <v>09</v>
      </c>
      <c r="F302" s="364" t="s">
        <v>660</v>
      </c>
      <c r="G302" s="55" t="s">
        <v>1855</v>
      </c>
      <c r="H302" s="108" t="e">
        <f>#REF!</f>
        <v>#REF!</v>
      </c>
    </row>
    <row r="303" spans="1:10" ht="51.75" hidden="1" customHeight="1">
      <c r="A303" s="338"/>
      <c r="B303" s="315" t="s">
        <v>1835</v>
      </c>
      <c r="C303" s="368"/>
      <c r="D303" s="145" t="str">
        <f t="shared" si="14"/>
        <v>07</v>
      </c>
      <c r="E303" s="145" t="str">
        <f t="shared" si="15"/>
        <v>09</v>
      </c>
      <c r="F303" s="364" t="s">
        <v>660</v>
      </c>
      <c r="G303" s="55" t="s">
        <v>1837</v>
      </c>
      <c r="H303" s="108" t="e">
        <f>#REF!</f>
        <v>#REF!</v>
      </c>
    </row>
    <row r="304" spans="1:10" ht="92.25" hidden="1" customHeight="1">
      <c r="A304" s="338"/>
      <c r="B304" s="312" t="s">
        <v>382</v>
      </c>
      <c r="C304" s="371"/>
      <c r="D304" s="145" t="str">
        <f t="shared" si="14"/>
        <v>07</v>
      </c>
      <c r="E304" s="145" t="str">
        <f t="shared" si="15"/>
        <v>09</v>
      </c>
      <c r="F304" s="145"/>
      <c r="G304" s="364"/>
      <c r="H304" s="108" t="e">
        <f>#REF!</f>
        <v>#REF!</v>
      </c>
    </row>
    <row r="305" spans="1:11" ht="40.5" hidden="1" customHeight="1">
      <c r="A305" s="338"/>
      <c r="B305" s="312" t="s">
        <v>437</v>
      </c>
      <c r="C305" s="371"/>
      <c r="D305" s="145" t="str">
        <f t="shared" si="14"/>
        <v>07</v>
      </c>
      <c r="E305" s="145" t="str">
        <f t="shared" si="15"/>
        <v>09</v>
      </c>
      <c r="F305" s="1" t="s">
        <v>341</v>
      </c>
      <c r="G305" s="1">
        <v>821</v>
      </c>
      <c r="H305" s="153" t="e">
        <f>#REF!</f>
        <v>#REF!</v>
      </c>
    </row>
    <row r="306" spans="1:11" ht="40.5" hidden="1" customHeight="1">
      <c r="A306" s="338"/>
      <c r="B306" s="312" t="s">
        <v>438</v>
      </c>
      <c r="C306" s="371"/>
      <c r="D306" s="145" t="str">
        <f t="shared" si="14"/>
        <v>07</v>
      </c>
      <c r="E306" s="145" t="str">
        <f t="shared" si="15"/>
        <v>09</v>
      </c>
      <c r="F306" s="1" t="s">
        <v>341</v>
      </c>
      <c r="G306" s="1">
        <v>822</v>
      </c>
      <c r="H306" s="153" t="e">
        <f>#REF!</f>
        <v>#REF!</v>
      </c>
    </row>
    <row r="307" spans="1:11" ht="40.5" hidden="1" customHeight="1">
      <c r="A307" s="338"/>
      <c r="B307" s="326" t="s">
        <v>1807</v>
      </c>
      <c r="C307" s="371"/>
      <c r="D307" s="145" t="str">
        <f t="shared" si="14"/>
        <v>07</v>
      </c>
      <c r="E307" s="145" t="str">
        <f t="shared" si="15"/>
        <v>09</v>
      </c>
      <c r="F307" s="364" t="s">
        <v>1880</v>
      </c>
      <c r="G307" s="364"/>
      <c r="H307" s="108" t="e">
        <f>#REF!</f>
        <v>#REF!</v>
      </c>
    </row>
    <row r="308" spans="1:11" ht="40.5" hidden="1" customHeight="1">
      <c r="A308" s="338"/>
      <c r="B308" s="315" t="s">
        <v>1835</v>
      </c>
      <c r="C308" s="368"/>
      <c r="D308" s="145" t="str">
        <f t="shared" si="14"/>
        <v>07</v>
      </c>
      <c r="E308" s="145" t="str">
        <f t="shared" si="15"/>
        <v>09</v>
      </c>
      <c r="F308" s="364" t="s">
        <v>1880</v>
      </c>
      <c r="G308" s="55" t="s">
        <v>1837</v>
      </c>
      <c r="H308" s="108" t="e">
        <f>#REF!</f>
        <v>#REF!</v>
      </c>
    </row>
    <row r="309" spans="1:11" ht="113.25" customHeight="1">
      <c r="A309" s="338" t="s">
        <v>2355</v>
      </c>
      <c r="B309" s="335" t="s">
        <v>2337</v>
      </c>
      <c r="C309" s="386">
        <v>400</v>
      </c>
      <c r="D309" s="290" t="str">
        <f t="shared" ref="D309:D317" si="16">"05"</f>
        <v>05</v>
      </c>
      <c r="E309" s="145" t="str">
        <f t="shared" ref="E309:E317" si="17">"03"</f>
        <v>03</v>
      </c>
      <c r="F309" s="364" t="s">
        <v>2395</v>
      </c>
      <c r="G309" s="55" t="s">
        <v>1837</v>
      </c>
      <c r="H309" s="108">
        <v>3782.9</v>
      </c>
    </row>
    <row r="310" spans="1:11" ht="116.4" customHeight="1">
      <c r="A310" s="338" t="s">
        <v>2356</v>
      </c>
      <c r="B310" s="335" t="s">
        <v>2338</v>
      </c>
      <c r="C310" s="386">
        <v>400</v>
      </c>
      <c r="D310" s="290" t="str">
        <f t="shared" si="16"/>
        <v>05</v>
      </c>
      <c r="E310" s="145" t="str">
        <f t="shared" si="17"/>
        <v>03</v>
      </c>
      <c r="F310" s="364" t="s">
        <v>2395</v>
      </c>
      <c r="G310" s="55" t="s">
        <v>1837</v>
      </c>
      <c r="H310" s="108">
        <v>38.200000000000003</v>
      </c>
    </row>
    <row r="311" spans="1:11" ht="83.25" hidden="1" customHeight="1">
      <c r="A311" s="338"/>
      <c r="B311" s="335" t="s">
        <v>2317</v>
      </c>
      <c r="C311" s="335"/>
      <c r="D311" s="290" t="str">
        <f t="shared" si="16"/>
        <v>05</v>
      </c>
      <c r="E311" s="145" t="str">
        <f t="shared" si="17"/>
        <v>03</v>
      </c>
      <c r="F311" s="364" t="s">
        <v>2316</v>
      </c>
      <c r="G311" s="55" t="s">
        <v>1837</v>
      </c>
      <c r="H311" s="108"/>
    </row>
    <row r="312" spans="1:11" ht="111.6" customHeight="1">
      <c r="A312" s="338" t="s">
        <v>2357</v>
      </c>
      <c r="B312" s="314" t="s">
        <v>2329</v>
      </c>
      <c r="C312" s="367">
        <v>400</v>
      </c>
      <c r="D312" s="290" t="str">
        <f t="shared" si="16"/>
        <v>05</v>
      </c>
      <c r="E312" s="145" t="str">
        <f t="shared" si="17"/>
        <v>03</v>
      </c>
      <c r="F312" s="6" t="s">
        <v>2396</v>
      </c>
      <c r="G312" s="55" t="s">
        <v>1855</v>
      </c>
      <c r="H312" s="108">
        <v>4654.3999999999996</v>
      </c>
    </row>
    <row r="313" spans="1:11" ht="118.8" customHeight="1">
      <c r="A313" s="338" t="s">
        <v>2358</v>
      </c>
      <c r="B313" s="314" t="s">
        <v>2329</v>
      </c>
      <c r="C313" s="367">
        <v>400</v>
      </c>
      <c r="D313" s="290" t="str">
        <f t="shared" si="16"/>
        <v>05</v>
      </c>
      <c r="E313" s="145" t="str">
        <f t="shared" si="17"/>
        <v>03</v>
      </c>
      <c r="F313" s="6" t="s">
        <v>2396</v>
      </c>
      <c r="G313" s="55" t="s">
        <v>1837</v>
      </c>
      <c r="H313" s="108">
        <v>601.4</v>
      </c>
    </row>
    <row r="314" spans="1:11" ht="99" customHeight="1">
      <c r="A314" s="338" t="s">
        <v>2359</v>
      </c>
      <c r="B314" s="314" t="s">
        <v>2329</v>
      </c>
      <c r="C314" s="367">
        <v>400</v>
      </c>
      <c r="D314" s="290" t="str">
        <f t="shared" si="16"/>
        <v>05</v>
      </c>
      <c r="E314" s="145" t="str">
        <f t="shared" si="17"/>
        <v>03</v>
      </c>
      <c r="F314" s="6" t="s">
        <v>2396</v>
      </c>
      <c r="G314" s="55" t="s">
        <v>2374</v>
      </c>
      <c r="H314" s="108">
        <v>11.7</v>
      </c>
    </row>
    <row r="315" spans="1:11" ht="126" customHeight="1">
      <c r="A315" s="338" t="s">
        <v>2360</v>
      </c>
      <c r="B315" s="314" t="s">
        <v>2329</v>
      </c>
      <c r="C315" s="367">
        <v>400</v>
      </c>
      <c r="D315" s="290" t="str">
        <f t="shared" si="16"/>
        <v>05</v>
      </c>
      <c r="E315" s="145" t="str">
        <f t="shared" si="17"/>
        <v>03</v>
      </c>
      <c r="F315" s="295" t="s">
        <v>2308</v>
      </c>
      <c r="G315" s="55" t="s">
        <v>1837</v>
      </c>
      <c r="H315" s="108"/>
    </row>
    <row r="316" spans="1:11" ht="112.2" customHeight="1">
      <c r="A316" s="338" t="s">
        <v>2361</v>
      </c>
      <c r="B316" s="350" t="s">
        <v>2373</v>
      </c>
      <c r="C316" s="350">
        <v>400</v>
      </c>
      <c r="D316" s="290" t="str">
        <f t="shared" si="16"/>
        <v>05</v>
      </c>
      <c r="E316" s="145" t="str">
        <f t="shared" si="17"/>
        <v>03</v>
      </c>
      <c r="F316" s="364">
        <v>9810009401</v>
      </c>
      <c r="G316" s="55"/>
      <c r="H316" s="352"/>
      <c r="K316" s="343"/>
    </row>
    <row r="317" spans="1:11" ht="39.6" customHeight="1">
      <c r="A317" s="338" t="s">
        <v>2362</v>
      </c>
      <c r="B317" s="351" t="s">
        <v>1833</v>
      </c>
      <c r="C317" s="351">
        <v>400</v>
      </c>
      <c r="D317" s="290" t="str">
        <f t="shared" si="16"/>
        <v>05</v>
      </c>
      <c r="E317" s="145" t="str">
        <f t="shared" si="17"/>
        <v>03</v>
      </c>
      <c r="F317" s="364">
        <v>9810009401</v>
      </c>
      <c r="G317" s="55" t="s">
        <v>2374</v>
      </c>
      <c r="H317" s="352"/>
    </row>
    <row r="318" spans="1:11" s="133" customFormat="1" ht="27.75" customHeight="1">
      <c r="A318" s="337" t="s">
        <v>2363</v>
      </c>
      <c r="B318" s="311" t="s">
        <v>96</v>
      </c>
      <c r="C318" s="311">
        <v>400</v>
      </c>
      <c r="D318" s="149" t="str">
        <f>"08"</f>
        <v>08</v>
      </c>
      <c r="E318" s="139"/>
      <c r="F318" s="134"/>
      <c r="G318" s="10"/>
      <c r="H318" s="180">
        <v>3654.3</v>
      </c>
      <c r="J318" s="132"/>
    </row>
    <row r="319" spans="1:11" ht="26.25" hidden="1" customHeight="1">
      <c r="A319" s="338"/>
      <c r="B319" s="312" t="s">
        <v>97</v>
      </c>
      <c r="C319" s="312"/>
      <c r="D319" s="145" t="str">
        <f>"08"</f>
        <v>08</v>
      </c>
      <c r="E319" s="145" t="str">
        <f>"01"</f>
        <v>01</v>
      </c>
      <c r="F319" s="129"/>
      <c r="G319" s="364"/>
      <c r="H319" s="108" t="e">
        <f>H320+H325+H328+H331+H337+H322+H343+H339+H341+H335</f>
        <v>#REF!</v>
      </c>
    </row>
    <row r="320" spans="1:11" ht="60" hidden="1" customHeight="1">
      <c r="A320" s="338"/>
      <c r="B320" s="312" t="s">
        <v>98</v>
      </c>
      <c r="C320" s="312"/>
      <c r="D320" s="145" t="str">
        <f t="shared" ref="D320:D351" si="18">"08"</f>
        <v>08</v>
      </c>
      <c r="E320" s="145" t="str">
        <f t="shared" ref="E320:E342" si="19">"01"</f>
        <v>01</v>
      </c>
      <c r="F320" s="364" t="s">
        <v>1903</v>
      </c>
      <c r="G320" s="364"/>
      <c r="H320" s="108" t="e">
        <f>H321</f>
        <v>#REF!</v>
      </c>
    </row>
    <row r="321" spans="1:10" ht="40.5" hidden="1" customHeight="1">
      <c r="A321" s="338"/>
      <c r="B321" s="315" t="s">
        <v>1835</v>
      </c>
      <c r="C321" s="315"/>
      <c r="D321" s="145" t="str">
        <f t="shared" si="18"/>
        <v>08</v>
      </c>
      <c r="E321" s="145" t="str">
        <f t="shared" si="19"/>
        <v>01</v>
      </c>
      <c r="F321" s="364" t="s">
        <v>1903</v>
      </c>
      <c r="G321" s="55" t="s">
        <v>1837</v>
      </c>
      <c r="H321" s="108" t="e">
        <f>#REF!</f>
        <v>#REF!</v>
      </c>
    </row>
    <row r="322" spans="1:10" ht="44.25" customHeight="1">
      <c r="A322" s="338" t="s">
        <v>2385</v>
      </c>
      <c r="B322" s="312" t="s">
        <v>1848</v>
      </c>
      <c r="C322" s="312">
        <v>400</v>
      </c>
      <c r="D322" s="145" t="str">
        <f t="shared" si="18"/>
        <v>08</v>
      </c>
      <c r="E322" s="145" t="str">
        <f t="shared" si="19"/>
        <v>01</v>
      </c>
      <c r="F322" s="364"/>
      <c r="G322" s="364"/>
      <c r="H322" s="108">
        <v>3654.3</v>
      </c>
    </row>
    <row r="323" spans="1:10" ht="243" customHeight="1">
      <c r="A323" s="338" t="s">
        <v>2386</v>
      </c>
      <c r="B323" s="314" t="s">
        <v>2334</v>
      </c>
      <c r="C323" s="367">
        <v>400</v>
      </c>
      <c r="D323" s="145" t="str">
        <f t="shared" si="18"/>
        <v>08</v>
      </c>
      <c r="E323" s="145" t="str">
        <f t="shared" si="19"/>
        <v>01</v>
      </c>
      <c r="F323" s="298" t="s">
        <v>2314</v>
      </c>
      <c r="G323" s="55" t="s">
        <v>2313</v>
      </c>
      <c r="H323" s="108">
        <v>3654.3</v>
      </c>
    </row>
    <row r="324" spans="1:10" ht="169.5" customHeight="1">
      <c r="A324" s="338" t="s">
        <v>2440</v>
      </c>
      <c r="B324" s="314" t="s">
        <v>2333</v>
      </c>
      <c r="C324" s="314">
        <v>400</v>
      </c>
      <c r="D324" s="145" t="str">
        <f t="shared" si="18"/>
        <v>08</v>
      </c>
      <c r="E324" s="145" t="str">
        <f t="shared" si="19"/>
        <v>01</v>
      </c>
      <c r="F324" s="364" t="s">
        <v>2309</v>
      </c>
      <c r="G324" s="55" t="s">
        <v>1837</v>
      </c>
      <c r="H324" s="108">
        <v>3654.3</v>
      </c>
    </row>
    <row r="325" spans="1:10" ht="39" hidden="1" customHeight="1">
      <c r="A325" s="338"/>
      <c r="B325" s="35" t="s">
        <v>1849</v>
      </c>
      <c r="C325" s="35"/>
      <c r="D325" s="145" t="str">
        <f t="shared" si="18"/>
        <v>08</v>
      </c>
      <c r="E325" s="145" t="str">
        <f t="shared" si="19"/>
        <v>01</v>
      </c>
      <c r="F325" s="364" t="s">
        <v>100</v>
      </c>
      <c r="G325" s="364"/>
      <c r="H325" s="108" t="e">
        <f>H326+H327</f>
        <v>#REF!</v>
      </c>
    </row>
    <row r="326" spans="1:10" ht="93" hidden="1" customHeight="1">
      <c r="A326" s="338"/>
      <c r="B326" s="315" t="s">
        <v>1832</v>
      </c>
      <c r="C326" s="315"/>
      <c r="D326" s="145" t="str">
        <f t="shared" si="18"/>
        <v>08</v>
      </c>
      <c r="E326" s="145" t="str">
        <f t="shared" si="19"/>
        <v>01</v>
      </c>
      <c r="F326" s="364" t="s">
        <v>100</v>
      </c>
      <c r="G326" s="55" t="s">
        <v>1855</v>
      </c>
      <c r="H326" s="108" t="e">
        <f>#REF!</f>
        <v>#REF!</v>
      </c>
    </row>
    <row r="327" spans="1:10" ht="42" hidden="1" customHeight="1">
      <c r="A327" s="338"/>
      <c r="B327" s="315" t="s">
        <v>1835</v>
      </c>
      <c r="C327" s="315"/>
      <c r="D327" s="145" t="str">
        <f t="shared" si="18"/>
        <v>08</v>
      </c>
      <c r="E327" s="145" t="str">
        <f t="shared" si="19"/>
        <v>01</v>
      </c>
      <c r="F327" s="364" t="s">
        <v>100</v>
      </c>
      <c r="G327" s="55" t="s">
        <v>1837</v>
      </c>
      <c r="H327" s="108" t="e">
        <f>#REF!</f>
        <v>#REF!</v>
      </c>
    </row>
    <row r="328" spans="1:10" ht="39.75" hidden="1" customHeight="1">
      <c r="A328" s="338"/>
      <c r="B328" s="315" t="s">
        <v>1298</v>
      </c>
      <c r="C328" s="315"/>
      <c r="D328" s="145" t="str">
        <f t="shared" si="18"/>
        <v>08</v>
      </c>
      <c r="E328" s="145" t="str">
        <f t="shared" si="19"/>
        <v>01</v>
      </c>
      <c r="F328" s="364" t="s">
        <v>738</v>
      </c>
      <c r="G328" s="364"/>
      <c r="H328" s="108" t="e">
        <f>H329+H330</f>
        <v>#REF!</v>
      </c>
    </row>
    <row r="329" spans="1:10" ht="100.5" hidden="1" customHeight="1">
      <c r="A329" s="338"/>
      <c r="B329" s="315" t="s">
        <v>1832</v>
      </c>
      <c r="C329" s="315"/>
      <c r="D329" s="145" t="str">
        <f t="shared" si="18"/>
        <v>08</v>
      </c>
      <c r="E329" s="145" t="str">
        <f t="shared" si="19"/>
        <v>01</v>
      </c>
      <c r="F329" s="364" t="s">
        <v>738</v>
      </c>
      <c r="G329" s="364">
        <v>100</v>
      </c>
      <c r="H329" s="108" t="e">
        <f>#REF!</f>
        <v>#REF!</v>
      </c>
    </row>
    <row r="330" spans="1:10" ht="38.25" hidden="1" customHeight="1">
      <c r="A330" s="338"/>
      <c r="B330" s="315" t="s">
        <v>1835</v>
      </c>
      <c r="C330" s="315"/>
      <c r="D330" s="145" t="str">
        <f t="shared" si="18"/>
        <v>08</v>
      </c>
      <c r="E330" s="145" t="str">
        <f t="shared" si="19"/>
        <v>01</v>
      </c>
      <c r="F330" s="364" t="s">
        <v>738</v>
      </c>
      <c r="G330" s="55" t="s">
        <v>1837</v>
      </c>
      <c r="H330" s="108" t="e">
        <f>#REF!</f>
        <v>#REF!</v>
      </c>
    </row>
    <row r="331" spans="1:10" s="241" customFormat="1" ht="39.75" hidden="1" customHeight="1">
      <c r="A331" s="338"/>
      <c r="B331" s="312" t="s">
        <v>1828</v>
      </c>
      <c r="C331" s="312"/>
      <c r="D331" s="145" t="str">
        <f t="shared" si="18"/>
        <v>08</v>
      </c>
      <c r="E331" s="145" t="str">
        <f t="shared" si="19"/>
        <v>01</v>
      </c>
      <c r="F331" s="364" t="s">
        <v>1887</v>
      </c>
      <c r="G331" s="364"/>
      <c r="H331" s="108" t="e">
        <f>H333+H332+H334</f>
        <v>#REF!</v>
      </c>
      <c r="I331" s="183"/>
      <c r="J331" s="240"/>
    </row>
    <row r="332" spans="1:10" s="241" customFormat="1" ht="45" hidden="1" customHeight="1">
      <c r="A332" s="338"/>
      <c r="B332" s="315" t="s">
        <v>1835</v>
      </c>
      <c r="C332" s="315"/>
      <c r="D332" s="145" t="str">
        <f t="shared" si="18"/>
        <v>08</v>
      </c>
      <c r="E332" s="145" t="str">
        <f t="shared" si="19"/>
        <v>01</v>
      </c>
      <c r="F332" s="364" t="s">
        <v>1887</v>
      </c>
      <c r="G332" s="55" t="s">
        <v>1837</v>
      </c>
      <c r="H332" s="108" t="e">
        <f>#REF!</f>
        <v>#REF!</v>
      </c>
      <c r="I332" s="183"/>
      <c r="J332" s="240"/>
    </row>
    <row r="333" spans="1:10" s="241" customFormat="1" ht="23.25" hidden="1" customHeight="1">
      <c r="A333" s="338"/>
      <c r="B333" s="309" t="s">
        <v>1288</v>
      </c>
      <c r="C333" s="309"/>
      <c r="D333" s="145" t="str">
        <f t="shared" si="18"/>
        <v>08</v>
      </c>
      <c r="E333" s="145" t="str">
        <f t="shared" si="19"/>
        <v>01</v>
      </c>
      <c r="F333" s="364" t="s">
        <v>1887</v>
      </c>
      <c r="G333" s="364" t="str">
        <f>"010"</f>
        <v>010</v>
      </c>
      <c r="H333" s="108" t="e">
        <f>#REF!</f>
        <v>#REF!</v>
      </c>
      <c r="I333" s="183"/>
      <c r="J333" s="240"/>
    </row>
    <row r="334" spans="1:10" s="241" customFormat="1" ht="96.75" hidden="1" customHeight="1">
      <c r="A334" s="338"/>
      <c r="B334" s="312" t="s">
        <v>1097</v>
      </c>
      <c r="C334" s="312"/>
      <c r="D334" s="145" t="str">
        <f t="shared" si="18"/>
        <v>08</v>
      </c>
      <c r="E334" s="145" t="str">
        <f t="shared" si="19"/>
        <v>01</v>
      </c>
      <c r="F334" s="364" t="s">
        <v>1327</v>
      </c>
      <c r="G334" s="55" t="s">
        <v>1735</v>
      </c>
      <c r="H334" s="108" t="e">
        <f>#REF!</f>
        <v>#REF!</v>
      </c>
      <c r="I334" s="183"/>
      <c r="J334" s="240"/>
    </row>
    <row r="335" spans="1:10" s="241" customFormat="1" ht="57.75" hidden="1" customHeight="1">
      <c r="A335" s="338"/>
      <c r="B335" s="331" t="s">
        <v>1816</v>
      </c>
      <c r="C335" s="331"/>
      <c r="D335" s="249" t="str">
        <f t="shared" si="18"/>
        <v>08</v>
      </c>
      <c r="E335" s="249" t="str">
        <f t="shared" si="19"/>
        <v>01</v>
      </c>
      <c r="F335" s="250" t="s">
        <v>1884</v>
      </c>
      <c r="G335" s="250"/>
      <c r="H335" s="252" t="e">
        <f>H336</f>
        <v>#REF!</v>
      </c>
      <c r="I335" s="183"/>
      <c r="J335" s="240"/>
    </row>
    <row r="336" spans="1:10" s="241" customFormat="1" ht="44.25" hidden="1" customHeight="1">
      <c r="A336" s="338"/>
      <c r="B336" s="332" t="s">
        <v>1835</v>
      </c>
      <c r="C336" s="332"/>
      <c r="D336" s="249" t="str">
        <f t="shared" si="18"/>
        <v>08</v>
      </c>
      <c r="E336" s="249" t="str">
        <f t="shared" si="19"/>
        <v>01</v>
      </c>
      <c r="F336" s="250" t="s">
        <v>1884</v>
      </c>
      <c r="G336" s="250">
        <v>200</v>
      </c>
      <c r="H336" s="252" t="e">
        <f>#REF!</f>
        <v>#REF!</v>
      </c>
      <c r="I336" s="183"/>
      <c r="J336" s="240"/>
    </row>
    <row r="337" spans="1:10" s="241" customFormat="1" ht="83.25" hidden="1" customHeight="1">
      <c r="A337" s="338"/>
      <c r="B337" s="314" t="s">
        <v>1582</v>
      </c>
      <c r="C337" s="314"/>
      <c r="D337" s="145" t="str">
        <f t="shared" si="18"/>
        <v>08</v>
      </c>
      <c r="E337" s="145" t="str">
        <f t="shared" si="19"/>
        <v>01</v>
      </c>
      <c r="F337" s="364" t="s">
        <v>1883</v>
      </c>
      <c r="G337" s="55"/>
      <c r="H337" s="108" t="e">
        <f>H338</f>
        <v>#REF!</v>
      </c>
      <c r="I337" s="183"/>
      <c r="J337" s="240"/>
    </row>
    <row r="338" spans="1:10" s="241" customFormat="1" ht="47.25" hidden="1" customHeight="1">
      <c r="A338" s="338"/>
      <c r="B338" s="315" t="s">
        <v>1835</v>
      </c>
      <c r="C338" s="315"/>
      <c r="D338" s="145" t="str">
        <f t="shared" si="18"/>
        <v>08</v>
      </c>
      <c r="E338" s="145" t="str">
        <f t="shared" si="19"/>
        <v>01</v>
      </c>
      <c r="F338" s="364" t="s">
        <v>1883</v>
      </c>
      <c r="G338" s="55" t="s">
        <v>1837</v>
      </c>
      <c r="H338" s="108" t="e">
        <f>#REF!</f>
        <v>#REF!</v>
      </c>
      <c r="I338" s="183"/>
      <c r="J338" s="240"/>
    </row>
    <row r="339" spans="1:10" s="241" customFormat="1" ht="83.25" hidden="1" customHeight="1">
      <c r="A339" s="338"/>
      <c r="B339" s="312" t="s">
        <v>1775</v>
      </c>
      <c r="C339" s="312"/>
      <c r="D339" s="145" t="str">
        <f t="shared" si="18"/>
        <v>08</v>
      </c>
      <c r="E339" s="145" t="str">
        <f t="shared" si="19"/>
        <v>01</v>
      </c>
      <c r="F339" s="1" t="s">
        <v>1864</v>
      </c>
      <c r="G339" s="364"/>
      <c r="H339" s="108" t="e">
        <f>H340</f>
        <v>#REF!</v>
      </c>
      <c r="I339" s="183"/>
      <c r="J339" s="240"/>
    </row>
    <row r="340" spans="1:10" s="241" customFormat="1" ht="40.5" hidden="1" customHeight="1">
      <c r="A340" s="338"/>
      <c r="B340" s="315" t="s">
        <v>1835</v>
      </c>
      <c r="C340" s="315"/>
      <c r="D340" s="145" t="str">
        <f t="shared" si="18"/>
        <v>08</v>
      </c>
      <c r="E340" s="145" t="str">
        <f t="shared" si="19"/>
        <v>01</v>
      </c>
      <c r="F340" s="1" t="s">
        <v>1864</v>
      </c>
      <c r="G340" s="55" t="s">
        <v>1837</v>
      </c>
      <c r="H340" s="108" t="e">
        <f>#REF!</f>
        <v>#REF!</v>
      </c>
      <c r="I340" s="183"/>
      <c r="J340" s="240"/>
    </row>
    <row r="341" spans="1:10" s="241" customFormat="1" ht="40.5" hidden="1" customHeight="1">
      <c r="A341" s="338"/>
      <c r="B341" s="326" t="s">
        <v>1807</v>
      </c>
      <c r="C341" s="326"/>
      <c r="D341" s="145" t="str">
        <f t="shared" si="18"/>
        <v>08</v>
      </c>
      <c r="E341" s="145" t="str">
        <f t="shared" si="19"/>
        <v>01</v>
      </c>
      <c r="F341" s="364" t="s">
        <v>1880</v>
      </c>
      <c r="G341" s="55"/>
      <c r="H341" s="108" t="e">
        <f>H342</f>
        <v>#REF!</v>
      </c>
      <c r="I341" s="183"/>
      <c r="J341" s="240"/>
    </row>
    <row r="342" spans="1:10" s="241" customFormat="1" ht="40.5" hidden="1" customHeight="1">
      <c r="A342" s="338"/>
      <c r="B342" s="315" t="s">
        <v>1835</v>
      </c>
      <c r="C342" s="315"/>
      <c r="D342" s="145" t="str">
        <f t="shared" si="18"/>
        <v>08</v>
      </c>
      <c r="E342" s="145" t="str">
        <f t="shared" si="19"/>
        <v>01</v>
      </c>
      <c r="F342" s="364" t="s">
        <v>1880</v>
      </c>
      <c r="G342" s="55" t="s">
        <v>1837</v>
      </c>
      <c r="H342" s="108" t="e">
        <f>#REF!</f>
        <v>#REF!</v>
      </c>
      <c r="I342" s="183"/>
      <c r="J342" s="240"/>
    </row>
    <row r="343" spans="1:10" s="241" customFormat="1" ht="45.75" hidden="1" customHeight="1">
      <c r="A343" s="338"/>
      <c r="B343" s="312" t="s">
        <v>1738</v>
      </c>
      <c r="C343" s="312"/>
      <c r="D343" s="145" t="str">
        <f>"08"</f>
        <v>08</v>
      </c>
      <c r="E343" s="145" t="str">
        <f>"01"</f>
        <v>01</v>
      </c>
      <c r="F343" s="364" t="s">
        <v>1420</v>
      </c>
      <c r="G343" s="364"/>
      <c r="H343" s="108" t="e">
        <f>H344</f>
        <v>#REF!</v>
      </c>
      <c r="J343" s="240"/>
    </row>
    <row r="344" spans="1:10" s="241" customFormat="1" ht="34.5" hidden="1" customHeight="1">
      <c r="A344" s="338"/>
      <c r="B344" s="315" t="s">
        <v>1835</v>
      </c>
      <c r="C344" s="315"/>
      <c r="D344" s="145" t="str">
        <f>"08"</f>
        <v>08</v>
      </c>
      <c r="E344" s="145" t="str">
        <f>"01"</f>
        <v>01</v>
      </c>
      <c r="F344" s="364" t="s">
        <v>1420</v>
      </c>
      <c r="G344" s="55" t="s">
        <v>1837</v>
      </c>
      <c r="H344" s="108" t="e">
        <f>#REF!</f>
        <v>#REF!</v>
      </c>
      <c r="J344" s="240"/>
    </row>
    <row r="345" spans="1:10" ht="23.25" hidden="1" customHeight="1">
      <c r="A345" s="338"/>
      <c r="B345" s="312" t="s">
        <v>721</v>
      </c>
      <c r="C345" s="312"/>
      <c r="D345" s="145" t="str">
        <f t="shared" si="18"/>
        <v>08</v>
      </c>
      <c r="E345" s="145" t="str">
        <f t="shared" ref="E345:E351" si="20">"04"</f>
        <v>04</v>
      </c>
      <c r="F345" s="129"/>
      <c r="G345" s="364"/>
      <c r="H345" s="108" t="e">
        <f>H346+H349</f>
        <v>#REF!</v>
      </c>
    </row>
    <row r="346" spans="1:10" ht="21.75" hidden="1" customHeight="1">
      <c r="A346" s="338"/>
      <c r="B346" s="312" t="s">
        <v>910</v>
      </c>
      <c r="C346" s="312"/>
      <c r="D346" s="145" t="str">
        <f t="shared" si="18"/>
        <v>08</v>
      </c>
      <c r="E346" s="145" t="str">
        <f t="shared" si="20"/>
        <v>04</v>
      </c>
      <c r="F346" s="364" t="s">
        <v>518</v>
      </c>
      <c r="G346" s="364"/>
      <c r="H346" s="108" t="e">
        <f>H347+H348</f>
        <v>#REF!</v>
      </c>
    </row>
    <row r="347" spans="1:10" ht="98.25" hidden="1" customHeight="1">
      <c r="A347" s="338"/>
      <c r="B347" s="315" t="s">
        <v>1832</v>
      </c>
      <c r="C347" s="315"/>
      <c r="D347" s="145" t="str">
        <f t="shared" si="18"/>
        <v>08</v>
      </c>
      <c r="E347" s="145" t="str">
        <f t="shared" si="20"/>
        <v>04</v>
      </c>
      <c r="F347" s="364" t="s">
        <v>518</v>
      </c>
      <c r="G347" s="364" t="str">
        <f>"100"</f>
        <v>100</v>
      </c>
      <c r="H347" s="108" t="e">
        <f>#REF!</f>
        <v>#REF!</v>
      </c>
    </row>
    <row r="348" spans="1:10" ht="42" hidden="1" customHeight="1">
      <c r="A348" s="338"/>
      <c r="B348" s="315" t="s">
        <v>1835</v>
      </c>
      <c r="C348" s="315"/>
      <c r="D348" s="145" t="str">
        <f t="shared" si="18"/>
        <v>08</v>
      </c>
      <c r="E348" s="145" t="str">
        <f t="shared" si="20"/>
        <v>04</v>
      </c>
      <c r="F348" s="364" t="s">
        <v>518</v>
      </c>
      <c r="G348" s="364" t="str">
        <f>"200"</f>
        <v>200</v>
      </c>
      <c r="H348" s="108" t="e">
        <f>#REF!</f>
        <v>#REF!</v>
      </c>
    </row>
    <row r="349" spans="1:10" ht="29.25" hidden="1" customHeight="1">
      <c r="A349" s="338"/>
      <c r="B349" s="35" t="s">
        <v>1850</v>
      </c>
      <c r="C349" s="35"/>
      <c r="D349" s="145" t="str">
        <f t="shared" si="18"/>
        <v>08</v>
      </c>
      <c r="E349" s="145" t="str">
        <f t="shared" si="20"/>
        <v>04</v>
      </c>
      <c r="F349" s="364" t="s">
        <v>660</v>
      </c>
      <c r="G349" s="364"/>
      <c r="H349" s="108" t="e">
        <f>H350+H351</f>
        <v>#REF!</v>
      </c>
    </row>
    <row r="350" spans="1:10" ht="108" hidden="1" customHeight="1">
      <c r="A350" s="338"/>
      <c r="B350" s="315" t="s">
        <v>1832</v>
      </c>
      <c r="C350" s="315"/>
      <c r="D350" s="145" t="str">
        <f t="shared" si="18"/>
        <v>08</v>
      </c>
      <c r="E350" s="145" t="str">
        <f t="shared" si="20"/>
        <v>04</v>
      </c>
      <c r="F350" s="364" t="s">
        <v>660</v>
      </c>
      <c r="G350" s="55" t="s">
        <v>1855</v>
      </c>
      <c r="H350" s="108" t="e">
        <f>#REF!</f>
        <v>#REF!</v>
      </c>
    </row>
    <row r="351" spans="1:10" ht="42.75" hidden="1" customHeight="1">
      <c r="A351" s="338"/>
      <c r="B351" s="315" t="s">
        <v>1835</v>
      </c>
      <c r="C351" s="315"/>
      <c r="D351" s="145" t="str">
        <f t="shared" si="18"/>
        <v>08</v>
      </c>
      <c r="E351" s="145" t="str">
        <f t="shared" si="20"/>
        <v>04</v>
      </c>
      <c r="F351" s="364" t="s">
        <v>660</v>
      </c>
      <c r="G351" s="55" t="s">
        <v>1837</v>
      </c>
      <c r="H351" s="108" t="e">
        <f>#REF!</f>
        <v>#REF!</v>
      </c>
    </row>
    <row r="352" spans="1:10" s="241" customFormat="1" ht="35.25" hidden="1" customHeight="1">
      <c r="A352" s="338"/>
      <c r="B352" s="312" t="s">
        <v>1359</v>
      </c>
      <c r="C352" s="312"/>
      <c r="D352" s="145" t="str">
        <f>"09"</f>
        <v>09</v>
      </c>
      <c r="E352" s="148" t="str">
        <f>"01"</f>
        <v>01</v>
      </c>
      <c r="F352" s="145"/>
      <c r="G352" s="364"/>
      <c r="H352" s="108" t="e">
        <f>H353</f>
        <v>#REF!</v>
      </c>
      <c r="I352" s="183"/>
      <c r="J352" s="240"/>
    </row>
    <row r="353" spans="1:10" s="241" customFormat="1" ht="42.75" hidden="1" customHeight="1">
      <c r="A353" s="338"/>
      <c r="B353" s="312" t="s">
        <v>762</v>
      </c>
      <c r="C353" s="312"/>
      <c r="D353" s="145" t="str">
        <f>"09"</f>
        <v>09</v>
      </c>
      <c r="E353" s="148" t="str">
        <f>"01"</f>
        <v>01</v>
      </c>
      <c r="F353" s="364" t="s">
        <v>763</v>
      </c>
      <c r="G353" s="364"/>
      <c r="H353" s="108" t="e">
        <f>H354</f>
        <v>#REF!</v>
      </c>
      <c r="I353" s="183"/>
      <c r="J353" s="240"/>
    </row>
    <row r="354" spans="1:10" s="241" customFormat="1" ht="42.75" hidden="1" customHeight="1">
      <c r="A354" s="338"/>
      <c r="B354" s="309" t="s">
        <v>1054</v>
      </c>
      <c r="C354" s="309"/>
      <c r="D354" s="145" t="str">
        <f>"09"</f>
        <v>09</v>
      </c>
      <c r="E354" s="148" t="str">
        <f>"01"</f>
        <v>01</v>
      </c>
      <c r="F354" s="364" t="s">
        <v>763</v>
      </c>
      <c r="G354" s="364" t="str">
        <f>"003"</f>
        <v>003</v>
      </c>
      <c r="H354" s="108" t="e">
        <f>#REF!</f>
        <v>#REF!</v>
      </c>
      <c r="I354" s="183"/>
      <c r="J354" s="240"/>
    </row>
    <row r="355" spans="1:10" s="133" customFormat="1" ht="27.75" customHeight="1">
      <c r="A355" s="337" t="s">
        <v>2441</v>
      </c>
      <c r="B355" s="311" t="s">
        <v>722</v>
      </c>
      <c r="C355" s="311">
        <v>400</v>
      </c>
      <c r="D355" s="149" t="str">
        <f>"10"</f>
        <v>10</v>
      </c>
      <c r="E355" s="139"/>
      <c r="F355" s="134"/>
      <c r="G355" s="10"/>
      <c r="H355" s="180">
        <v>258.60000000000002</v>
      </c>
      <c r="J355" s="132"/>
    </row>
    <row r="356" spans="1:10" ht="21.75" customHeight="1">
      <c r="A356" s="338" t="s">
        <v>2442</v>
      </c>
      <c r="B356" s="312" t="s">
        <v>723</v>
      </c>
      <c r="C356" s="312">
        <v>400</v>
      </c>
      <c r="D356" s="145">
        <v>10</v>
      </c>
      <c r="E356" s="145" t="str">
        <f>"01"</f>
        <v>01</v>
      </c>
      <c r="F356" s="129"/>
      <c r="G356" s="364"/>
      <c r="H356" s="108">
        <v>258.60000000000002</v>
      </c>
    </row>
    <row r="357" spans="1:10" ht="60" hidden="1" customHeight="1">
      <c r="A357" s="338"/>
      <c r="B357" s="312" t="s">
        <v>1446</v>
      </c>
      <c r="C357" s="312"/>
      <c r="D357" s="145">
        <v>10</v>
      </c>
      <c r="E357" s="145" t="str">
        <f>"01"</f>
        <v>01</v>
      </c>
      <c r="F357" s="364" t="s">
        <v>1995</v>
      </c>
      <c r="G357" s="364"/>
      <c r="H357" s="108">
        <f>H358</f>
        <v>258.60000000000002</v>
      </c>
    </row>
    <row r="358" spans="1:10" ht="134.4" customHeight="1">
      <c r="A358" s="338" t="s">
        <v>2443</v>
      </c>
      <c r="B358" s="314" t="s">
        <v>2330</v>
      </c>
      <c r="C358" s="367">
        <v>400</v>
      </c>
      <c r="D358" s="145">
        <v>10</v>
      </c>
      <c r="E358" s="145" t="str">
        <f>"01"</f>
        <v>01</v>
      </c>
      <c r="F358" s="364" t="s">
        <v>2310</v>
      </c>
      <c r="G358" s="364" t="str">
        <f>"300"</f>
        <v>300</v>
      </c>
      <c r="H358" s="108">
        <v>258.60000000000002</v>
      </c>
    </row>
    <row r="359" spans="1:10" ht="21.75" hidden="1" customHeight="1">
      <c r="A359" s="338"/>
      <c r="B359" s="312" t="s">
        <v>1447</v>
      </c>
      <c r="C359" s="312"/>
      <c r="D359" s="145">
        <v>10</v>
      </c>
      <c r="E359" s="145" t="str">
        <f>"03"</f>
        <v>03</v>
      </c>
      <c r="F359" s="129"/>
      <c r="G359" s="364"/>
      <c r="H359" s="108" t="e">
        <f>H364+H370+H372+H362+H360+H368+H366</f>
        <v>#REF!</v>
      </c>
    </row>
    <row r="360" spans="1:10" ht="50.25" hidden="1" customHeight="1">
      <c r="A360" s="338"/>
      <c r="B360" s="312" t="s">
        <v>1857</v>
      </c>
      <c r="C360" s="312"/>
      <c r="D360" s="145">
        <v>10</v>
      </c>
      <c r="E360" s="145" t="str">
        <f>"03"</f>
        <v>03</v>
      </c>
      <c r="F360" s="364" t="s">
        <v>913</v>
      </c>
      <c r="G360" s="364"/>
      <c r="H360" s="108" t="e">
        <f>H361</f>
        <v>#REF!</v>
      </c>
    </row>
    <row r="361" spans="1:10" ht="33.75" hidden="1" customHeight="1">
      <c r="A361" s="338"/>
      <c r="B361" s="15" t="s">
        <v>1838</v>
      </c>
      <c r="C361" s="15"/>
      <c r="D361" s="145">
        <v>10</v>
      </c>
      <c r="E361" s="145" t="str">
        <f>"03"</f>
        <v>03</v>
      </c>
      <c r="F361" s="364" t="s">
        <v>913</v>
      </c>
      <c r="G361" s="364" t="str">
        <f>"300"</f>
        <v>300</v>
      </c>
      <c r="H361" s="108" t="e">
        <f>#REF!</f>
        <v>#REF!</v>
      </c>
    </row>
    <row r="362" spans="1:10" s="241" customFormat="1" ht="44.25" hidden="1" customHeight="1">
      <c r="A362" s="338"/>
      <c r="B362" s="315" t="s">
        <v>181</v>
      </c>
      <c r="C362" s="315"/>
      <c r="D362" s="145">
        <v>10</v>
      </c>
      <c r="E362" s="145" t="str">
        <f>"03"</f>
        <v>03</v>
      </c>
      <c r="F362" s="11" t="s">
        <v>1284</v>
      </c>
      <c r="G362" s="11"/>
      <c r="H362" s="179" t="e">
        <f>H363</f>
        <v>#REF!</v>
      </c>
      <c r="I362" s="183"/>
      <c r="J362" s="240"/>
    </row>
    <row r="363" spans="1:10" s="241" customFormat="1" ht="25.5" hidden="1" customHeight="1">
      <c r="A363" s="338"/>
      <c r="B363" s="309" t="s">
        <v>1838</v>
      </c>
      <c r="C363" s="309"/>
      <c r="D363" s="145">
        <v>10</v>
      </c>
      <c r="E363" s="145" t="str">
        <f>"03"</f>
        <v>03</v>
      </c>
      <c r="F363" s="11" t="s">
        <v>1284</v>
      </c>
      <c r="G363" s="364" t="str">
        <f>"300"</f>
        <v>300</v>
      </c>
      <c r="H363" s="108" t="e">
        <f>#REF!</f>
        <v>#REF!</v>
      </c>
      <c r="I363" s="183"/>
      <c r="J363" s="240"/>
    </row>
    <row r="364" spans="1:10" ht="41.25" hidden="1" customHeight="1">
      <c r="A364" s="338"/>
      <c r="B364" s="312" t="s">
        <v>1583</v>
      </c>
      <c r="C364" s="312"/>
      <c r="D364" s="145">
        <v>10</v>
      </c>
      <c r="E364" s="151" t="str">
        <f t="shared" ref="E364:E373" si="21">"03"</f>
        <v>03</v>
      </c>
      <c r="F364" s="364" t="s">
        <v>1995</v>
      </c>
      <c r="G364" s="141"/>
      <c r="H364" s="187" t="e">
        <f>H365</f>
        <v>#REF!</v>
      </c>
    </row>
    <row r="365" spans="1:10" ht="26.25" hidden="1" customHeight="1">
      <c r="A365" s="338"/>
      <c r="B365" s="15" t="s">
        <v>1838</v>
      </c>
      <c r="C365" s="15"/>
      <c r="D365" s="145">
        <v>10</v>
      </c>
      <c r="E365" s="145" t="str">
        <f t="shared" si="21"/>
        <v>03</v>
      </c>
      <c r="F365" s="364" t="s">
        <v>1995</v>
      </c>
      <c r="G365" s="364" t="str">
        <f>"300"</f>
        <v>300</v>
      </c>
      <c r="H365" s="108" t="e">
        <f>#REF!</f>
        <v>#REF!</v>
      </c>
    </row>
    <row r="366" spans="1:10" ht="26.25" hidden="1" customHeight="1">
      <c r="A366" s="338"/>
      <c r="B366" s="309" t="s">
        <v>1847</v>
      </c>
      <c r="C366" s="309"/>
      <c r="D366" s="145">
        <v>10</v>
      </c>
      <c r="E366" s="145" t="str">
        <f t="shared" si="21"/>
        <v>03</v>
      </c>
      <c r="F366" s="364" t="s">
        <v>1846</v>
      </c>
      <c r="G366" s="141"/>
      <c r="H366" s="187" t="e">
        <f>H367</f>
        <v>#REF!</v>
      </c>
    </row>
    <row r="367" spans="1:10" ht="26.25" hidden="1" customHeight="1">
      <c r="A367" s="338"/>
      <c r="B367" s="309" t="s">
        <v>1838</v>
      </c>
      <c r="C367" s="309"/>
      <c r="D367" s="145">
        <v>10</v>
      </c>
      <c r="E367" s="145" t="str">
        <f t="shared" si="21"/>
        <v>03</v>
      </c>
      <c r="F367" s="364" t="s">
        <v>1846</v>
      </c>
      <c r="G367" s="141">
        <v>300</v>
      </c>
      <c r="H367" s="187" t="e">
        <f>#REF!</f>
        <v>#REF!</v>
      </c>
    </row>
    <row r="368" spans="1:10" ht="26.25" hidden="1" customHeight="1">
      <c r="A368" s="338"/>
      <c r="B368" s="315" t="s">
        <v>1093</v>
      </c>
      <c r="C368" s="315"/>
      <c r="D368" s="145">
        <v>10</v>
      </c>
      <c r="E368" s="145" t="str">
        <f>"03"</f>
        <v>03</v>
      </c>
      <c r="F368" s="11" t="s">
        <v>1094</v>
      </c>
      <c r="G368" s="164"/>
      <c r="H368" s="108" t="e">
        <f>H369</f>
        <v>#REF!</v>
      </c>
    </row>
    <row r="369" spans="1:10" ht="24" hidden="1" customHeight="1">
      <c r="A369" s="338"/>
      <c r="B369" s="15" t="s">
        <v>1838</v>
      </c>
      <c r="C369" s="15"/>
      <c r="D369" s="145">
        <v>10</v>
      </c>
      <c r="E369" s="145" t="str">
        <f>"03"</f>
        <v>03</v>
      </c>
      <c r="F369" s="11" t="s">
        <v>1094</v>
      </c>
      <c r="G369" s="364" t="str">
        <f>"300"</f>
        <v>300</v>
      </c>
      <c r="H369" s="108" t="e">
        <f>#REF!</f>
        <v>#REF!</v>
      </c>
    </row>
    <row r="370" spans="1:10" ht="40.5" hidden="1" customHeight="1">
      <c r="A370" s="338"/>
      <c r="B370" s="312" t="s">
        <v>1856</v>
      </c>
      <c r="C370" s="312"/>
      <c r="D370" s="145">
        <v>10</v>
      </c>
      <c r="E370" s="145" t="str">
        <f t="shared" si="21"/>
        <v>03</v>
      </c>
      <c r="F370" s="364" t="s">
        <v>763</v>
      </c>
      <c r="G370" s="364"/>
      <c r="H370" s="108" t="e">
        <f>H371</f>
        <v>#REF!</v>
      </c>
    </row>
    <row r="371" spans="1:10" ht="21.75" hidden="1" customHeight="1">
      <c r="A371" s="338"/>
      <c r="B371" s="15" t="s">
        <v>1838</v>
      </c>
      <c r="C371" s="15"/>
      <c r="D371" s="145">
        <v>10</v>
      </c>
      <c r="E371" s="145" t="str">
        <f t="shared" si="21"/>
        <v>03</v>
      </c>
      <c r="F371" s="364" t="s">
        <v>763</v>
      </c>
      <c r="G371" s="364" t="str">
        <f>"300"</f>
        <v>300</v>
      </c>
      <c r="H371" s="108" t="e">
        <f>#REF!</f>
        <v>#REF!</v>
      </c>
    </row>
    <row r="372" spans="1:10" ht="58.5" hidden="1" customHeight="1">
      <c r="A372" s="338"/>
      <c r="B372" s="328" t="s">
        <v>1824</v>
      </c>
      <c r="C372" s="328"/>
      <c r="D372" s="145">
        <v>10</v>
      </c>
      <c r="E372" s="145" t="str">
        <f t="shared" si="21"/>
        <v>03</v>
      </c>
      <c r="F372" s="364" t="s">
        <v>1888</v>
      </c>
      <c r="G372" s="364"/>
      <c r="H372" s="108" t="e">
        <f>H373</f>
        <v>#REF!</v>
      </c>
    </row>
    <row r="373" spans="1:10" ht="26.25" hidden="1" customHeight="1">
      <c r="A373" s="338"/>
      <c r="B373" s="15" t="s">
        <v>1838</v>
      </c>
      <c r="C373" s="15"/>
      <c r="D373" s="145">
        <v>10</v>
      </c>
      <c r="E373" s="145" t="str">
        <f t="shared" si="21"/>
        <v>03</v>
      </c>
      <c r="F373" s="364" t="s">
        <v>1888</v>
      </c>
      <c r="G373" s="364" t="str">
        <f>"300"</f>
        <v>300</v>
      </c>
      <c r="H373" s="108" t="e">
        <f>#REF!</f>
        <v>#REF!</v>
      </c>
    </row>
    <row r="374" spans="1:10" ht="19.5" hidden="1" customHeight="1">
      <c r="A374" s="338"/>
      <c r="B374" s="312" t="s">
        <v>1018</v>
      </c>
      <c r="C374" s="312"/>
      <c r="D374" s="145">
        <v>10</v>
      </c>
      <c r="E374" s="145" t="str">
        <f>"04"</f>
        <v>04</v>
      </c>
      <c r="F374" s="129"/>
      <c r="G374" s="364"/>
      <c r="H374" s="108" t="e">
        <f>H375</f>
        <v>#REF!</v>
      </c>
    </row>
    <row r="375" spans="1:10" ht="95.25" hidden="1" customHeight="1">
      <c r="A375" s="338"/>
      <c r="B375" s="312" t="s">
        <v>1858</v>
      </c>
      <c r="C375" s="312"/>
      <c r="D375" s="145">
        <v>10</v>
      </c>
      <c r="E375" s="145" t="str">
        <f>"04"</f>
        <v>04</v>
      </c>
      <c r="F375" s="364" t="s">
        <v>1019</v>
      </c>
      <c r="G375" s="364"/>
      <c r="H375" s="108" t="e">
        <f>H376</f>
        <v>#REF!</v>
      </c>
    </row>
    <row r="376" spans="1:10" ht="27.75" hidden="1" customHeight="1">
      <c r="A376" s="338"/>
      <c r="B376" s="15" t="s">
        <v>1838</v>
      </c>
      <c r="C376" s="15"/>
      <c r="D376" s="145">
        <v>10</v>
      </c>
      <c r="E376" s="145" t="str">
        <f>"04"</f>
        <v>04</v>
      </c>
      <c r="F376" s="364" t="s">
        <v>1019</v>
      </c>
      <c r="G376" s="364" t="str">
        <f>"300"</f>
        <v>300</v>
      </c>
      <c r="H376" s="108" t="e">
        <f>#REF!</f>
        <v>#REF!</v>
      </c>
    </row>
    <row r="377" spans="1:10" s="133" customFormat="1" ht="24" hidden="1" customHeight="1">
      <c r="A377" s="337"/>
      <c r="B377" s="311" t="s">
        <v>1020</v>
      </c>
      <c r="C377" s="311"/>
      <c r="D377" s="149">
        <v>11</v>
      </c>
      <c r="E377" s="139"/>
      <c r="F377" s="134"/>
      <c r="G377" s="10"/>
      <c r="H377" s="180" t="e">
        <f>H378</f>
        <v>#REF!</v>
      </c>
      <c r="J377" s="132"/>
    </row>
    <row r="378" spans="1:10" ht="23.25" hidden="1" customHeight="1">
      <c r="A378" s="338"/>
      <c r="B378" s="312" t="s">
        <v>1021</v>
      </c>
      <c r="C378" s="312"/>
      <c r="D378" s="145">
        <v>11</v>
      </c>
      <c r="E378" s="145" t="str">
        <f>"01"</f>
        <v>01</v>
      </c>
      <c r="F378" s="129"/>
      <c r="G378" s="364"/>
      <c r="H378" s="108" t="e">
        <f>H379+H381</f>
        <v>#REF!</v>
      </c>
    </row>
    <row r="379" spans="1:10" ht="38.25" hidden="1" customHeight="1">
      <c r="A379" s="338"/>
      <c r="B379" s="312" t="s">
        <v>1098</v>
      </c>
      <c r="C379" s="312"/>
      <c r="D379" s="145">
        <v>11</v>
      </c>
      <c r="E379" s="145" t="str">
        <f t="shared" ref="E379:E394" si="22">"01"</f>
        <v>01</v>
      </c>
      <c r="F379" s="364" t="s">
        <v>1022</v>
      </c>
      <c r="G379" s="364"/>
      <c r="H379" s="108" t="e">
        <f>H380</f>
        <v>#REF!</v>
      </c>
    </row>
    <row r="380" spans="1:10" ht="40.5" hidden="1" customHeight="1">
      <c r="A380" s="338"/>
      <c r="B380" s="315" t="s">
        <v>1835</v>
      </c>
      <c r="C380" s="315"/>
      <c r="D380" s="145">
        <v>11</v>
      </c>
      <c r="E380" s="145" t="str">
        <f t="shared" si="22"/>
        <v>01</v>
      </c>
      <c r="F380" s="364" t="s">
        <v>1022</v>
      </c>
      <c r="G380" s="364" t="str">
        <f>"200"</f>
        <v>200</v>
      </c>
      <c r="H380" s="108" t="e">
        <f>#REF!+#REF!</f>
        <v>#REF!</v>
      </c>
    </row>
    <row r="381" spans="1:10" ht="42.75" hidden="1" customHeight="1">
      <c r="A381" s="338"/>
      <c r="B381" s="320" t="s">
        <v>977</v>
      </c>
      <c r="C381" s="320"/>
      <c r="D381" s="145">
        <v>11</v>
      </c>
      <c r="E381" s="145" t="str">
        <f t="shared" si="22"/>
        <v>01</v>
      </c>
      <c r="F381" s="364" t="s">
        <v>1882</v>
      </c>
      <c r="G381" s="55"/>
      <c r="H381" s="108" t="e">
        <f>H382</f>
        <v>#REF!</v>
      </c>
    </row>
    <row r="382" spans="1:10" ht="40.5" hidden="1" customHeight="1">
      <c r="A382" s="338"/>
      <c r="B382" s="315" t="s">
        <v>1835</v>
      </c>
      <c r="C382" s="315"/>
      <c r="D382" s="145">
        <v>11</v>
      </c>
      <c r="E382" s="145" t="str">
        <f t="shared" si="22"/>
        <v>01</v>
      </c>
      <c r="F382" s="364" t="s">
        <v>1022</v>
      </c>
      <c r="G382" s="55" t="s">
        <v>1837</v>
      </c>
      <c r="H382" s="108" t="e">
        <f>#REF!</f>
        <v>#REF!</v>
      </c>
    </row>
    <row r="383" spans="1:10" ht="129" customHeight="1">
      <c r="A383" s="338" t="s">
        <v>2444</v>
      </c>
      <c r="B383" s="312" t="s">
        <v>2331</v>
      </c>
      <c r="C383" s="312">
        <v>400</v>
      </c>
      <c r="D383" s="145">
        <v>11</v>
      </c>
      <c r="E383" s="145" t="str">
        <f>"01"</f>
        <v>01</v>
      </c>
      <c r="F383" s="364"/>
      <c r="G383" s="55"/>
      <c r="H383" s="180">
        <f>H384+H386</f>
        <v>11</v>
      </c>
    </row>
    <row r="384" spans="1:10" ht="143.25" customHeight="1">
      <c r="A384" s="338" t="s">
        <v>2445</v>
      </c>
      <c r="B384" s="312" t="s">
        <v>2331</v>
      </c>
      <c r="C384" s="312">
        <v>400</v>
      </c>
      <c r="D384" s="145">
        <v>11</v>
      </c>
      <c r="E384" s="145" t="str">
        <f>"01"</f>
        <v>01</v>
      </c>
      <c r="F384" s="364" t="s">
        <v>2306</v>
      </c>
      <c r="G384" s="55" t="s">
        <v>1855</v>
      </c>
      <c r="H384" s="108"/>
    </row>
    <row r="385" spans="1:10" ht="143.25" hidden="1" customHeight="1">
      <c r="A385" s="338"/>
      <c r="B385" s="312"/>
      <c r="C385" s="312"/>
      <c r="D385" s="145"/>
      <c r="E385" s="145"/>
      <c r="F385" s="364"/>
      <c r="G385" s="55"/>
      <c r="H385" s="180"/>
    </row>
    <row r="386" spans="1:10" ht="153.75" customHeight="1">
      <c r="A386" s="338" t="s">
        <v>2446</v>
      </c>
      <c r="B386" s="312" t="s">
        <v>2331</v>
      </c>
      <c r="C386" s="312">
        <v>400</v>
      </c>
      <c r="D386" s="145">
        <v>11</v>
      </c>
      <c r="E386" s="145" t="str">
        <f>"01"</f>
        <v>01</v>
      </c>
      <c r="F386" s="364" t="s">
        <v>2306</v>
      </c>
      <c r="G386" s="55" t="s">
        <v>1837</v>
      </c>
      <c r="H386" s="108">
        <v>11</v>
      </c>
    </row>
    <row r="387" spans="1:10" s="133" customFormat="1" ht="42" hidden="1" customHeight="1">
      <c r="A387" s="339"/>
      <c r="B387" s="155" t="s">
        <v>745</v>
      </c>
      <c r="C387" s="155"/>
      <c r="D387" s="149">
        <v>13</v>
      </c>
      <c r="E387" s="145" t="str">
        <f t="shared" si="22"/>
        <v>01</v>
      </c>
      <c r="F387" s="134"/>
      <c r="G387" s="10"/>
      <c r="H387" s="180"/>
      <c r="J387" s="132"/>
    </row>
    <row r="388" spans="1:10" ht="34.5" hidden="1" customHeight="1">
      <c r="A388" s="340"/>
      <c r="B388" s="28" t="s">
        <v>746</v>
      </c>
      <c r="C388" s="28"/>
      <c r="D388" s="145">
        <v>13</v>
      </c>
      <c r="E388" s="145" t="str">
        <f t="shared" si="22"/>
        <v>01</v>
      </c>
      <c r="F388" s="129"/>
      <c r="G388" s="364"/>
      <c r="H388" s="108">
        <f>H389</f>
        <v>0</v>
      </c>
    </row>
    <row r="389" spans="1:10" ht="26.25" hidden="1" customHeight="1">
      <c r="A389" s="340"/>
      <c r="B389" s="2" t="s">
        <v>182</v>
      </c>
      <c r="C389" s="2"/>
      <c r="D389" s="145">
        <v>13</v>
      </c>
      <c r="E389" s="145" t="str">
        <f t="shared" si="22"/>
        <v>01</v>
      </c>
      <c r="F389" s="364" t="s">
        <v>1997</v>
      </c>
      <c r="G389" s="364"/>
      <c r="H389" s="108">
        <f>H390</f>
        <v>0</v>
      </c>
    </row>
    <row r="390" spans="1:10" ht="148.5" hidden="1" customHeight="1">
      <c r="A390" s="340"/>
      <c r="B390" s="242" t="s">
        <v>2332</v>
      </c>
      <c r="C390" s="242"/>
      <c r="D390" s="145">
        <v>13</v>
      </c>
      <c r="E390" s="145" t="str">
        <f t="shared" si="22"/>
        <v>01</v>
      </c>
      <c r="F390" s="364" t="s">
        <v>1997</v>
      </c>
      <c r="G390" s="364" t="str">
        <f>"700"</f>
        <v>700</v>
      </c>
      <c r="H390" s="108"/>
    </row>
    <row r="391" spans="1:10" s="133" customFormat="1" ht="54" hidden="1" customHeight="1">
      <c r="A391" s="339"/>
      <c r="B391" s="155" t="s">
        <v>338</v>
      </c>
      <c r="C391" s="155"/>
      <c r="D391" s="149">
        <v>14</v>
      </c>
      <c r="E391" s="139"/>
      <c r="F391" s="134"/>
      <c r="G391" s="10"/>
      <c r="H391" s="180" t="e">
        <f>H392+H395+H398</f>
        <v>#REF!</v>
      </c>
      <c r="J391" s="132"/>
    </row>
    <row r="392" spans="1:10" ht="40.5" hidden="1" customHeight="1">
      <c r="A392" s="340"/>
      <c r="B392" s="28" t="s">
        <v>1170</v>
      </c>
      <c r="C392" s="28"/>
      <c r="D392" s="145">
        <v>14</v>
      </c>
      <c r="E392" s="145" t="str">
        <f t="shared" si="22"/>
        <v>01</v>
      </c>
      <c r="F392" s="129"/>
      <c r="G392" s="364"/>
      <c r="H392" s="108" t="e">
        <f>H393</f>
        <v>#REF!</v>
      </c>
    </row>
    <row r="393" spans="1:10" ht="40.5" hidden="1" customHeight="1">
      <c r="A393" s="340"/>
      <c r="B393" s="28" t="s">
        <v>1171</v>
      </c>
      <c r="C393" s="28"/>
      <c r="D393" s="145">
        <v>14</v>
      </c>
      <c r="E393" s="145" t="str">
        <f t="shared" si="22"/>
        <v>01</v>
      </c>
      <c r="F393" s="364" t="s">
        <v>1904</v>
      </c>
      <c r="G393" s="364"/>
      <c r="H393" s="108" t="e">
        <f>H394</f>
        <v>#REF!</v>
      </c>
    </row>
    <row r="394" spans="1:10" ht="22.5" hidden="1" customHeight="1">
      <c r="A394" s="340"/>
      <c r="B394" s="156" t="s">
        <v>1851</v>
      </c>
      <c r="C394" s="156"/>
      <c r="D394" s="145">
        <v>14</v>
      </c>
      <c r="E394" s="145" t="str">
        <f t="shared" si="22"/>
        <v>01</v>
      </c>
      <c r="F394" s="364" t="s">
        <v>1904</v>
      </c>
      <c r="G394" s="364" t="str">
        <f>"500"</f>
        <v>500</v>
      </c>
      <c r="H394" s="108" t="e">
        <f>#REF!</f>
        <v>#REF!</v>
      </c>
    </row>
    <row r="395" spans="1:10" ht="19.5" hidden="1" customHeight="1">
      <c r="A395" s="340"/>
      <c r="B395" s="28" t="s">
        <v>1172</v>
      </c>
      <c r="C395" s="28"/>
      <c r="D395" s="145">
        <v>14</v>
      </c>
      <c r="E395" s="145" t="str">
        <f>"02"</f>
        <v>02</v>
      </c>
      <c r="F395" s="129"/>
      <c r="G395" s="364"/>
      <c r="H395" s="108" t="e">
        <f>H396</f>
        <v>#REF!</v>
      </c>
    </row>
    <row r="396" spans="1:10" ht="40.5" hidden="1" customHeight="1">
      <c r="A396" s="340"/>
      <c r="B396" s="28" t="s">
        <v>814</v>
      </c>
      <c r="C396" s="28"/>
      <c r="D396" s="145">
        <v>14</v>
      </c>
      <c r="E396" s="145" t="str">
        <f>"02"</f>
        <v>02</v>
      </c>
      <c r="F396" s="364" t="s">
        <v>815</v>
      </c>
      <c r="G396" s="364"/>
      <c r="H396" s="108" t="e">
        <f>H397</f>
        <v>#REF!</v>
      </c>
    </row>
    <row r="397" spans="1:10" ht="21.75" hidden="1" customHeight="1">
      <c r="A397" s="340"/>
      <c r="B397" s="156" t="s">
        <v>1851</v>
      </c>
      <c r="C397" s="156"/>
      <c r="D397" s="145">
        <v>14</v>
      </c>
      <c r="E397" s="145" t="str">
        <f>"02"</f>
        <v>02</v>
      </c>
      <c r="F397" s="364" t="s">
        <v>815</v>
      </c>
      <c r="G397" s="364" t="str">
        <f>"500"</f>
        <v>500</v>
      </c>
      <c r="H397" s="108" t="e">
        <f>#REF!</f>
        <v>#REF!</v>
      </c>
    </row>
    <row r="398" spans="1:10" ht="22.5" hidden="1" customHeight="1">
      <c r="A398" s="340"/>
      <c r="B398" s="28" t="s">
        <v>816</v>
      </c>
      <c r="C398" s="28"/>
      <c r="D398" s="145">
        <v>14</v>
      </c>
      <c r="E398" s="145" t="str">
        <f t="shared" ref="E398:E404" si="23">"03"</f>
        <v>03</v>
      </c>
      <c r="F398" s="129"/>
      <c r="G398" s="364"/>
      <c r="H398" s="108" t="e">
        <f>H401+H399+H403</f>
        <v>#REF!</v>
      </c>
    </row>
    <row r="399" spans="1:10" ht="55.5" hidden="1" customHeight="1">
      <c r="A399" s="340"/>
      <c r="B399" s="4" t="s">
        <v>1282</v>
      </c>
      <c r="C399" s="4"/>
      <c r="D399" s="145">
        <v>14</v>
      </c>
      <c r="E399" s="145" t="str">
        <f t="shared" si="23"/>
        <v>03</v>
      </c>
      <c r="F399" s="53" t="s">
        <v>1286</v>
      </c>
      <c r="G399" s="364"/>
      <c r="H399" s="108" t="e">
        <f>H400</f>
        <v>#REF!</v>
      </c>
    </row>
    <row r="400" spans="1:10" ht="26.25" hidden="1" customHeight="1">
      <c r="A400" s="340"/>
      <c r="B400" s="28" t="s">
        <v>99</v>
      </c>
      <c r="C400" s="28"/>
      <c r="D400" s="145">
        <v>14</v>
      </c>
      <c r="E400" s="145" t="str">
        <f t="shared" si="23"/>
        <v>03</v>
      </c>
      <c r="F400" s="53" t="s">
        <v>1286</v>
      </c>
      <c r="G400" s="53" t="s">
        <v>739</v>
      </c>
      <c r="H400" s="108" t="e">
        <f>#REF!</f>
        <v>#REF!</v>
      </c>
    </row>
    <row r="401" spans="1:8" ht="111" hidden="1" customHeight="1">
      <c r="A401" s="340"/>
      <c r="B401" s="4" t="s">
        <v>1287</v>
      </c>
      <c r="C401" s="4"/>
      <c r="D401" s="145">
        <v>14</v>
      </c>
      <c r="E401" s="145" t="str">
        <f t="shared" si="23"/>
        <v>03</v>
      </c>
      <c r="F401" s="53" t="s">
        <v>738</v>
      </c>
      <c r="G401" s="53"/>
      <c r="H401" s="108" t="e">
        <f>H402</f>
        <v>#REF!</v>
      </c>
    </row>
    <row r="402" spans="1:8" ht="21.75" hidden="1" customHeight="1">
      <c r="A402" s="340"/>
      <c r="B402" s="156" t="s">
        <v>1851</v>
      </c>
      <c r="C402" s="156"/>
      <c r="D402" s="145">
        <v>14</v>
      </c>
      <c r="E402" s="145" t="str">
        <f t="shared" si="23"/>
        <v>03</v>
      </c>
      <c r="F402" s="53" t="s">
        <v>738</v>
      </c>
      <c r="G402" s="364" t="str">
        <f>"500"</f>
        <v>500</v>
      </c>
      <c r="H402" s="108" t="e">
        <f>#REF!</f>
        <v>#REF!</v>
      </c>
    </row>
    <row r="403" spans="1:8" ht="56.25" hidden="1" customHeight="1">
      <c r="A403" s="340"/>
      <c r="B403" s="4" t="s">
        <v>842</v>
      </c>
      <c r="C403" s="4"/>
      <c r="D403" s="145">
        <v>14</v>
      </c>
      <c r="E403" s="145" t="str">
        <f t="shared" si="23"/>
        <v>03</v>
      </c>
      <c r="F403" s="53" t="s">
        <v>1420</v>
      </c>
      <c r="G403" s="53"/>
      <c r="H403" s="166" t="e">
        <f>#REF!</f>
        <v>#REF!</v>
      </c>
    </row>
    <row r="404" spans="1:8" ht="23.25" hidden="1" customHeight="1">
      <c r="A404" s="340"/>
      <c r="B404" s="347" t="s">
        <v>1851</v>
      </c>
      <c r="C404" s="347"/>
      <c r="D404" s="150">
        <v>14</v>
      </c>
      <c r="E404" s="150" t="str">
        <f t="shared" si="23"/>
        <v>03</v>
      </c>
      <c r="F404" s="256" t="s">
        <v>1420</v>
      </c>
      <c r="G404" s="56" t="str">
        <f>"500"</f>
        <v>500</v>
      </c>
      <c r="H404" s="348" t="e">
        <f>#REF!</f>
        <v>#REF!</v>
      </c>
    </row>
    <row r="405" spans="1:8" ht="84.75" hidden="1" customHeight="1">
      <c r="A405" s="338"/>
      <c r="B405" s="2" t="s">
        <v>2378</v>
      </c>
      <c r="C405" s="2"/>
      <c r="D405" s="55" t="s">
        <v>912</v>
      </c>
      <c r="E405" s="145">
        <v>11</v>
      </c>
      <c r="F405" s="53" t="s">
        <v>2375</v>
      </c>
      <c r="G405" s="364"/>
      <c r="H405" s="349">
        <v>1</v>
      </c>
    </row>
    <row r="406" spans="1:8" ht="23.25" hidden="1" customHeight="1">
      <c r="A406" s="338"/>
      <c r="B406" s="28" t="s">
        <v>1833</v>
      </c>
      <c r="C406" s="28"/>
      <c r="D406" s="55" t="s">
        <v>912</v>
      </c>
      <c r="E406" s="145">
        <v>11</v>
      </c>
      <c r="F406" s="53" t="s">
        <v>2375</v>
      </c>
      <c r="G406" s="364">
        <v>800</v>
      </c>
      <c r="H406" s="166">
        <v>1</v>
      </c>
    </row>
    <row r="407" spans="1:8" ht="23.25" customHeight="1">
      <c r="A407" s="340"/>
      <c r="B407" s="70"/>
      <c r="C407" s="70"/>
      <c r="D407" s="344"/>
      <c r="E407" s="344"/>
      <c r="F407" s="345"/>
      <c r="G407" s="189"/>
      <c r="H407" s="346"/>
    </row>
    <row r="408" spans="1:8" ht="27.75" customHeight="1">
      <c r="A408" s="340"/>
      <c r="B408" s="35" t="s">
        <v>1451</v>
      </c>
      <c r="C408" s="35"/>
    </row>
    <row r="409" spans="1:8" ht="27.75" customHeight="1"/>
    <row r="410" spans="1:8" ht="27.75" customHeight="1"/>
    <row r="411" spans="1:8" ht="27.75" customHeight="1"/>
    <row r="412" spans="1:8" ht="27.75" customHeight="1"/>
    <row r="413" spans="1:8" ht="27.75" customHeight="1"/>
    <row r="414" spans="1:8" ht="27.75" customHeight="1"/>
    <row r="415" spans="1:8" ht="27.75" customHeight="1"/>
    <row r="416" spans="1:8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</sheetData>
  <sheetProtection formatRows="0"/>
  <mergeCells count="4">
    <mergeCell ref="F1:G1"/>
    <mergeCell ref="F2:H2"/>
    <mergeCell ref="F4:G4"/>
    <mergeCell ref="B6:H6"/>
  </mergeCells>
  <pageMargins left="0.75" right="0.75" top="1" bottom="1" header="0.5" footer="0.5"/>
  <pageSetup paperSize="9" scale="64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/>
  <dimension ref="A1:N593"/>
  <sheetViews>
    <sheetView view="pageBreakPreview" zoomScale="60" zoomScaleNormal="75" workbookViewId="0">
      <pane ySplit="12" topLeftCell="A13" activePane="bottomLeft" state="frozenSplit"/>
      <selection activeCell="G18" sqref="G18"/>
      <selection pane="bottomLeft" activeCell="M17" sqref="M17"/>
    </sheetView>
  </sheetViews>
  <sheetFormatPr defaultColWidth="9.109375" defaultRowHeight="18"/>
  <cols>
    <col min="1" max="1" width="9.109375" style="235"/>
    <col min="2" max="2" width="65" style="235" customWidth="1"/>
    <col min="3" max="3" width="9.109375" style="236"/>
    <col min="4" max="4" width="8.44140625" style="236" customWidth="1"/>
    <col min="5" max="5" width="16.6640625" style="235" customWidth="1"/>
    <col min="6" max="6" width="9.5546875" style="135" customWidth="1"/>
    <col min="7" max="7" width="19" style="237" customWidth="1"/>
    <col min="8" max="8" width="9.109375" style="235"/>
    <col min="9" max="9" width="23" style="238" customWidth="1"/>
    <col min="10" max="16384" width="9.109375" style="235"/>
  </cols>
  <sheetData>
    <row r="1" spans="1:9">
      <c r="E1" s="512" t="s">
        <v>2381</v>
      </c>
      <c r="F1" s="512"/>
    </row>
    <row r="2" spans="1:9" ht="46.2" customHeight="1">
      <c r="E2" s="508" t="s">
        <v>2454</v>
      </c>
      <c r="F2" s="508"/>
      <c r="G2" s="508"/>
    </row>
    <row r="3" spans="1:9" ht="18" customHeight="1">
      <c r="E3" s="306"/>
      <c r="F3" s="394" t="s">
        <v>2455</v>
      </c>
    </row>
    <row r="4" spans="1:9" ht="18" customHeight="1">
      <c r="E4" s="512"/>
      <c r="F4" s="512"/>
    </row>
    <row r="5" spans="1:9" ht="13.2">
      <c r="F5" s="235"/>
    </row>
    <row r="6" spans="1:9" ht="38.25" customHeight="1">
      <c r="B6" s="513" t="s">
        <v>2368</v>
      </c>
      <c r="C6" s="513"/>
      <c r="D6" s="513"/>
      <c r="E6" s="513"/>
      <c r="F6" s="513"/>
      <c r="G6" s="513"/>
    </row>
    <row r="7" spans="1:9" ht="24" customHeight="1">
      <c r="B7" s="127"/>
      <c r="E7" s="239"/>
      <c r="F7" s="15"/>
      <c r="G7" s="15" t="s">
        <v>1603</v>
      </c>
    </row>
    <row r="8" spans="1:9" hidden="1">
      <c r="B8" s="234" t="s">
        <v>818</v>
      </c>
      <c r="E8" s="239"/>
      <c r="F8" s="15"/>
    </row>
    <row r="9" spans="1:9" hidden="1">
      <c r="B9" s="127"/>
      <c r="E9" s="239"/>
      <c r="F9" s="15"/>
    </row>
    <row r="10" spans="1:9" hidden="1">
      <c r="B10" s="127"/>
      <c r="E10" s="239"/>
      <c r="F10" s="15"/>
    </row>
    <row r="11" spans="1:9" hidden="1">
      <c r="B11" s="128"/>
      <c r="E11" s="239"/>
      <c r="F11" s="15"/>
    </row>
    <row r="12" spans="1:9" ht="72">
      <c r="A12" s="336" t="s">
        <v>1164</v>
      </c>
      <c r="B12" s="310" t="s">
        <v>820</v>
      </c>
      <c r="C12" s="147" t="s">
        <v>821</v>
      </c>
      <c r="D12" s="147" t="s">
        <v>822</v>
      </c>
      <c r="E12" s="146" t="s">
        <v>823</v>
      </c>
      <c r="F12" s="146" t="s">
        <v>824</v>
      </c>
      <c r="G12" s="232" t="s">
        <v>1490</v>
      </c>
    </row>
    <row r="13" spans="1:9">
      <c r="A13" s="336"/>
      <c r="B13" s="310">
        <v>1</v>
      </c>
      <c r="C13" s="147">
        <v>2</v>
      </c>
      <c r="D13" s="147">
        <v>3</v>
      </c>
      <c r="E13" s="146">
        <v>4</v>
      </c>
      <c r="F13" s="146">
        <v>5</v>
      </c>
      <c r="G13" s="307">
        <v>6</v>
      </c>
    </row>
    <row r="14" spans="1:9" s="133" customFormat="1" ht="17.399999999999999">
      <c r="A14" s="337" t="s">
        <v>2340</v>
      </c>
      <c r="B14" s="311" t="s">
        <v>826</v>
      </c>
      <c r="C14" s="139"/>
      <c r="D14" s="139"/>
      <c r="E14" s="134"/>
      <c r="F14" s="10"/>
      <c r="G14" s="180">
        <f>G15+G82+G177+G318+G383+G355+G46</f>
        <v>24202.7</v>
      </c>
      <c r="I14" s="132"/>
    </row>
    <row r="15" spans="1:9" s="133" customFormat="1" ht="19.5" customHeight="1">
      <c r="A15" s="337" t="s">
        <v>2339</v>
      </c>
      <c r="B15" s="311" t="s">
        <v>827</v>
      </c>
      <c r="C15" s="149" t="str">
        <f>"01"</f>
        <v>01</v>
      </c>
      <c r="D15" s="139"/>
      <c r="E15" s="134"/>
      <c r="F15" s="10"/>
      <c r="G15" s="180">
        <f>G16+G38+G44+G48+G50</f>
        <v>10425.700000000001</v>
      </c>
      <c r="I15" s="132"/>
    </row>
    <row r="16" spans="1:9" ht="56.25" customHeight="1">
      <c r="A16" s="338" t="s">
        <v>1823</v>
      </c>
      <c r="B16" s="312" t="s">
        <v>909</v>
      </c>
      <c r="C16" s="145" t="str">
        <f t="shared" ref="C16:C17" si="0">"01"</f>
        <v>01</v>
      </c>
      <c r="D16" s="145" t="str">
        <f>"02"</f>
        <v>02</v>
      </c>
      <c r="E16" s="129"/>
      <c r="F16" s="232">
        <v>100</v>
      </c>
      <c r="G16" s="180">
        <f>G17+G37</f>
        <v>1647.8</v>
      </c>
    </row>
    <row r="17" spans="1:9" s="131" customFormat="1" ht="151.19999999999999" customHeight="1">
      <c r="A17" s="338" t="s">
        <v>2341</v>
      </c>
      <c r="B17" s="314" t="s">
        <v>2321</v>
      </c>
      <c r="C17" s="145" t="str">
        <f t="shared" si="0"/>
        <v>01</v>
      </c>
      <c r="D17" s="145" t="str">
        <f>"02"</f>
        <v>02</v>
      </c>
      <c r="E17" s="291" t="s">
        <v>2293</v>
      </c>
      <c r="F17" s="232" t="str">
        <f>"100"</f>
        <v>100</v>
      </c>
      <c r="G17" s="108">
        <v>1585.8</v>
      </c>
      <c r="I17" s="130"/>
    </row>
    <row r="18" spans="1:9" ht="74.25" hidden="1" customHeight="1">
      <c r="A18" s="338"/>
      <c r="B18" s="315" t="s">
        <v>957</v>
      </c>
      <c r="C18" s="145" t="str">
        <f t="shared" ref="C18:C81" si="1">"01"</f>
        <v>01</v>
      </c>
      <c r="D18" s="145" t="str">
        <f>"04"</f>
        <v>04</v>
      </c>
      <c r="E18" s="129"/>
      <c r="F18" s="232"/>
      <c r="G18" s="108" t="e">
        <f>G19</f>
        <v>#REF!</v>
      </c>
    </row>
    <row r="19" spans="1:9" ht="73.5" hidden="1" customHeight="1">
      <c r="A19" s="338"/>
      <c r="B19" s="315" t="s">
        <v>1831</v>
      </c>
      <c r="C19" s="145" t="str">
        <f t="shared" si="1"/>
        <v>01</v>
      </c>
      <c r="D19" s="145" t="str">
        <f>"04"</f>
        <v>04</v>
      </c>
      <c r="E19" s="232" t="s">
        <v>518</v>
      </c>
      <c r="F19" s="232"/>
      <c r="G19" s="108" t="e">
        <f>G20</f>
        <v>#REF!</v>
      </c>
    </row>
    <row r="20" spans="1:9" ht="101.25" hidden="1" customHeight="1">
      <c r="A20" s="338"/>
      <c r="B20" s="35" t="s">
        <v>1832</v>
      </c>
      <c r="C20" s="145" t="str">
        <f t="shared" si="1"/>
        <v>01</v>
      </c>
      <c r="D20" s="145" t="str">
        <f>"04"</f>
        <v>04</v>
      </c>
      <c r="E20" s="232" t="s">
        <v>518</v>
      </c>
      <c r="F20" s="232" t="str">
        <f>"100"</f>
        <v>100</v>
      </c>
      <c r="G20" s="108" t="e">
        <f>#REF!</f>
        <v>#REF!</v>
      </c>
    </row>
    <row r="21" spans="1:9" ht="20.25" hidden="1" customHeight="1">
      <c r="A21" s="338"/>
      <c r="B21" s="312" t="s">
        <v>958</v>
      </c>
      <c r="C21" s="145" t="str">
        <f t="shared" si="1"/>
        <v>01</v>
      </c>
      <c r="D21" s="145" t="str">
        <f>"05"</f>
        <v>05</v>
      </c>
      <c r="E21" s="129"/>
      <c r="F21" s="232"/>
      <c r="G21" s="108" t="e">
        <f>G22</f>
        <v>#REF!</v>
      </c>
    </row>
    <row r="22" spans="1:9" ht="66.75" hidden="1" customHeight="1">
      <c r="A22" s="338"/>
      <c r="B22" s="312" t="s">
        <v>959</v>
      </c>
      <c r="C22" s="145" t="str">
        <f t="shared" si="1"/>
        <v>01</v>
      </c>
      <c r="D22" s="145" t="str">
        <f>"05"</f>
        <v>05</v>
      </c>
      <c r="E22" s="232" t="s">
        <v>960</v>
      </c>
      <c r="F22" s="232"/>
      <c r="G22" s="108" t="e">
        <f>G23</f>
        <v>#REF!</v>
      </c>
    </row>
    <row r="23" spans="1:9" ht="43.5" hidden="1" customHeight="1">
      <c r="A23" s="338"/>
      <c r="B23" s="315" t="s">
        <v>1835</v>
      </c>
      <c r="C23" s="145" t="str">
        <f t="shared" si="1"/>
        <v>01</v>
      </c>
      <c r="D23" s="145" t="str">
        <f>"05"</f>
        <v>05</v>
      </c>
      <c r="E23" s="232" t="s">
        <v>960</v>
      </c>
      <c r="F23" s="232" t="str">
        <f>"200"</f>
        <v>200</v>
      </c>
      <c r="G23" s="108" t="e">
        <f>#REF!</f>
        <v>#REF!</v>
      </c>
    </row>
    <row r="24" spans="1:9" ht="57.75" hidden="1" customHeight="1">
      <c r="A24" s="338"/>
      <c r="B24" s="312" t="s">
        <v>175</v>
      </c>
      <c r="C24" s="145" t="str">
        <f t="shared" si="1"/>
        <v>01</v>
      </c>
      <c r="D24" s="145" t="str">
        <f>"06"</f>
        <v>06</v>
      </c>
      <c r="E24" s="129"/>
      <c r="F24" s="232"/>
      <c r="G24" s="108" t="e">
        <f>G25</f>
        <v>#REF!</v>
      </c>
    </row>
    <row r="25" spans="1:9" ht="25.5" hidden="1" customHeight="1">
      <c r="A25" s="338"/>
      <c r="B25" s="312" t="s">
        <v>910</v>
      </c>
      <c r="C25" s="145" t="str">
        <f t="shared" si="1"/>
        <v>01</v>
      </c>
      <c r="D25" s="145" t="str">
        <f>"06"</f>
        <v>06</v>
      </c>
      <c r="E25" s="232" t="s">
        <v>518</v>
      </c>
      <c r="F25" s="232"/>
      <c r="G25" s="108" t="e">
        <f>G26+G27</f>
        <v>#REF!</v>
      </c>
    </row>
    <row r="26" spans="1:9" ht="96" hidden="1" customHeight="1">
      <c r="A26" s="338"/>
      <c r="B26" s="315" t="s">
        <v>1832</v>
      </c>
      <c r="C26" s="145" t="str">
        <f t="shared" si="1"/>
        <v>01</v>
      </c>
      <c r="D26" s="145" t="str">
        <f>"06"</f>
        <v>06</v>
      </c>
      <c r="E26" s="232" t="s">
        <v>518</v>
      </c>
      <c r="F26" s="232" t="str">
        <f>"100"</f>
        <v>100</v>
      </c>
      <c r="G26" s="108" t="e">
        <f>#REF!+#REF!</f>
        <v>#REF!</v>
      </c>
    </row>
    <row r="27" spans="1:9" ht="39.75" hidden="1" customHeight="1">
      <c r="A27" s="338"/>
      <c r="B27" s="315" t="s">
        <v>1835</v>
      </c>
      <c r="C27" s="145" t="str">
        <f t="shared" si="1"/>
        <v>01</v>
      </c>
      <c r="D27" s="145" t="str">
        <f>"06"</f>
        <v>06</v>
      </c>
      <c r="E27" s="232" t="s">
        <v>518</v>
      </c>
      <c r="F27" s="232" t="str">
        <f>"200"</f>
        <v>200</v>
      </c>
      <c r="G27" s="108" t="e">
        <f>#REF!+#REF!</f>
        <v>#REF!</v>
      </c>
    </row>
    <row r="28" spans="1:9" ht="27.75" hidden="1" customHeight="1">
      <c r="A28" s="338"/>
      <c r="B28" s="312" t="s">
        <v>1485</v>
      </c>
      <c r="C28" s="145" t="str">
        <f t="shared" si="1"/>
        <v>01</v>
      </c>
      <c r="D28" s="145" t="str">
        <f>"07"</f>
        <v>07</v>
      </c>
      <c r="E28" s="129"/>
      <c r="F28" s="232"/>
      <c r="G28" s="108" t="e">
        <f>G29+G31</f>
        <v>#REF!</v>
      </c>
    </row>
    <row r="29" spans="1:9" ht="41.25" hidden="1" customHeight="1">
      <c r="A29" s="338"/>
      <c r="B29" s="212" t="s">
        <v>1546</v>
      </c>
      <c r="C29" s="145" t="str">
        <f t="shared" si="1"/>
        <v>01</v>
      </c>
      <c r="D29" s="145" t="str">
        <f>"07"</f>
        <v>07</v>
      </c>
      <c r="E29" s="1" t="s">
        <v>1547</v>
      </c>
      <c r="F29" s="232" t="str">
        <f>"001"</f>
        <v>001</v>
      </c>
      <c r="G29" s="108" t="e">
        <f>G30</f>
        <v>#REF!</v>
      </c>
    </row>
    <row r="30" spans="1:9" ht="36" hidden="1" customHeight="1">
      <c r="A30" s="338"/>
      <c r="B30" s="312" t="s">
        <v>736</v>
      </c>
      <c r="C30" s="145" t="str">
        <f t="shared" si="1"/>
        <v>01</v>
      </c>
      <c r="D30" s="145" t="str">
        <f>"07"</f>
        <v>07</v>
      </c>
      <c r="E30" s="1" t="s">
        <v>1547</v>
      </c>
      <c r="F30" s="232" t="str">
        <f>"001"</f>
        <v>001</v>
      </c>
      <c r="G30" s="108" t="e">
        <f>#REF!</f>
        <v>#REF!</v>
      </c>
    </row>
    <row r="31" spans="1:9" ht="59.25" hidden="1" customHeight="1">
      <c r="A31" s="338"/>
      <c r="B31" s="315" t="s">
        <v>1834</v>
      </c>
      <c r="C31" s="145" t="str">
        <f t="shared" si="1"/>
        <v>01</v>
      </c>
      <c r="D31" s="145" t="str">
        <f>"07"</f>
        <v>07</v>
      </c>
      <c r="E31" s="232" t="s">
        <v>970</v>
      </c>
      <c r="F31" s="232"/>
      <c r="G31" s="108" t="e">
        <f>G32</f>
        <v>#REF!</v>
      </c>
    </row>
    <row r="32" spans="1:9" ht="27.75" hidden="1" customHeight="1">
      <c r="A32" s="338"/>
      <c r="B32" s="309" t="s">
        <v>1833</v>
      </c>
      <c r="C32" s="145" t="str">
        <f t="shared" si="1"/>
        <v>01</v>
      </c>
      <c r="D32" s="145" t="str">
        <f>"07"</f>
        <v>07</v>
      </c>
      <c r="E32" s="232" t="s">
        <v>970</v>
      </c>
      <c r="F32" s="232" t="str">
        <f>"800"</f>
        <v>800</v>
      </c>
      <c r="G32" s="108" t="e">
        <f>#REF!</f>
        <v>#REF!</v>
      </c>
    </row>
    <row r="33" spans="1:9" ht="17.25" hidden="1" customHeight="1">
      <c r="A33" s="338"/>
      <c r="B33" s="312" t="s">
        <v>1486</v>
      </c>
      <c r="C33" s="145" t="str">
        <f t="shared" si="1"/>
        <v>01</v>
      </c>
      <c r="D33" s="145">
        <v>11</v>
      </c>
      <c r="E33" s="129"/>
      <c r="F33" s="232"/>
      <c r="G33" s="108" t="e">
        <f>G34+G36</f>
        <v>#REF!</v>
      </c>
    </row>
    <row r="34" spans="1:9" s="131" customFormat="1" ht="23.25" hidden="1" customHeight="1">
      <c r="A34" s="338"/>
      <c r="B34" s="316" t="s">
        <v>654</v>
      </c>
      <c r="C34" s="145" t="str">
        <f t="shared" si="1"/>
        <v>01</v>
      </c>
      <c r="D34" s="145">
        <v>11</v>
      </c>
      <c r="E34" s="232" t="s">
        <v>655</v>
      </c>
      <c r="F34" s="1"/>
      <c r="G34" s="108" t="e">
        <f>G35</f>
        <v>#REF!</v>
      </c>
      <c r="I34" s="130"/>
    </row>
    <row r="35" spans="1:9" ht="18.75" hidden="1" customHeight="1">
      <c r="A35" s="338"/>
      <c r="B35" s="309" t="s">
        <v>1833</v>
      </c>
      <c r="C35" s="145" t="str">
        <f t="shared" si="1"/>
        <v>01</v>
      </c>
      <c r="D35" s="145">
        <v>11</v>
      </c>
      <c r="E35" s="232" t="s">
        <v>655</v>
      </c>
      <c r="F35" s="1" t="str">
        <f>"800"</f>
        <v>800</v>
      </c>
      <c r="G35" s="108" t="e">
        <f>#REF!+#REF!</f>
        <v>#REF!</v>
      </c>
    </row>
    <row r="36" spans="1:9" ht="18.75" hidden="1" customHeight="1">
      <c r="A36" s="338"/>
      <c r="B36" s="15" t="s">
        <v>1833</v>
      </c>
      <c r="C36" s="145" t="str">
        <f t="shared" si="1"/>
        <v>01</v>
      </c>
      <c r="D36" s="145">
        <v>11</v>
      </c>
      <c r="E36" s="232" t="s">
        <v>655</v>
      </c>
      <c r="F36" s="232" t="str">
        <f>"800"</f>
        <v>800</v>
      </c>
      <c r="G36" s="152" t="e">
        <f>#REF!</f>
        <v>#REF!</v>
      </c>
      <c r="H36" s="183"/>
    </row>
    <row r="37" spans="1:9" ht="126.6" customHeight="1">
      <c r="A37" s="338"/>
      <c r="B37" s="314" t="s">
        <v>2321</v>
      </c>
      <c r="C37" s="145" t="str">
        <f t="shared" si="1"/>
        <v>01</v>
      </c>
      <c r="D37" s="145" t="str">
        <f>"02"</f>
        <v>02</v>
      </c>
      <c r="E37" s="362" t="s">
        <v>2435</v>
      </c>
      <c r="F37" s="362">
        <v>100</v>
      </c>
      <c r="G37" s="152">
        <v>62</v>
      </c>
      <c r="H37" s="183"/>
    </row>
    <row r="38" spans="1:9" ht="71.25" customHeight="1">
      <c r="A38" s="338" t="s">
        <v>2342</v>
      </c>
      <c r="B38" s="312" t="s">
        <v>909</v>
      </c>
      <c r="C38" s="145" t="str">
        <f t="shared" si="1"/>
        <v>01</v>
      </c>
      <c r="D38" s="145" t="str">
        <f>"04"</f>
        <v>04</v>
      </c>
      <c r="E38" s="300"/>
      <c r="F38" s="300">
        <v>100</v>
      </c>
      <c r="G38" s="301">
        <f>G39+G43</f>
        <v>1001.1</v>
      </c>
      <c r="H38" s="183"/>
    </row>
    <row r="39" spans="1:9" ht="50.25" customHeight="1">
      <c r="A39" s="338" t="s">
        <v>2343</v>
      </c>
      <c r="B39" s="313" t="s">
        <v>817</v>
      </c>
      <c r="C39" s="145" t="str">
        <f t="shared" si="1"/>
        <v>01</v>
      </c>
      <c r="D39" s="145" t="str">
        <f>"04"</f>
        <v>04</v>
      </c>
      <c r="E39" s="300" t="s">
        <v>2307</v>
      </c>
      <c r="F39" s="300">
        <v>100</v>
      </c>
      <c r="G39" s="152">
        <v>974.5</v>
      </c>
      <c r="H39" s="183"/>
    </row>
    <row r="40" spans="1:9" ht="120.75" hidden="1" customHeight="1">
      <c r="A40" s="338" t="s">
        <v>2344</v>
      </c>
      <c r="B40" s="313" t="s">
        <v>2335</v>
      </c>
      <c r="C40" s="145" t="str">
        <f t="shared" si="1"/>
        <v>01</v>
      </c>
      <c r="D40" s="145" t="str">
        <f>"04"</f>
        <v>04</v>
      </c>
      <c r="E40" s="303" t="s">
        <v>2307</v>
      </c>
      <c r="F40" s="300">
        <v>100</v>
      </c>
      <c r="G40" s="152"/>
      <c r="H40" s="183"/>
    </row>
    <row r="41" spans="1:9" ht="42.75" hidden="1" customHeight="1">
      <c r="A41" s="338" t="s">
        <v>2345</v>
      </c>
      <c r="B41" s="313" t="s">
        <v>2324</v>
      </c>
      <c r="C41" s="145" t="str">
        <f t="shared" si="1"/>
        <v>01</v>
      </c>
      <c r="D41" s="145" t="str">
        <f>"07"</f>
        <v>07</v>
      </c>
      <c r="E41" s="305" t="s">
        <v>2323</v>
      </c>
      <c r="F41" s="305">
        <v>800</v>
      </c>
      <c r="G41" s="301"/>
      <c r="H41" s="183"/>
    </row>
    <row r="42" spans="1:9" ht="54" hidden="1" customHeight="1">
      <c r="A42" s="338" t="s">
        <v>2021</v>
      </c>
      <c r="B42" s="313" t="s">
        <v>2324</v>
      </c>
      <c r="C42" s="145" t="str">
        <f t="shared" si="1"/>
        <v>01</v>
      </c>
      <c r="D42" s="145" t="str">
        <f>"07"</f>
        <v>07</v>
      </c>
      <c r="E42" s="305" t="s">
        <v>2323</v>
      </c>
      <c r="F42" s="1">
        <v>880</v>
      </c>
      <c r="G42" s="108"/>
    </row>
    <row r="43" spans="1:9" ht="54" customHeight="1">
      <c r="A43" s="338"/>
      <c r="B43" s="313" t="s">
        <v>817</v>
      </c>
      <c r="C43" s="145" t="str">
        <f t="shared" si="1"/>
        <v>01</v>
      </c>
      <c r="D43" s="145" t="str">
        <f>"04"</f>
        <v>04</v>
      </c>
      <c r="E43" s="363" t="s">
        <v>2436</v>
      </c>
      <c r="F43" s="1">
        <v>100</v>
      </c>
      <c r="G43" s="108">
        <v>26.6</v>
      </c>
    </row>
    <row r="44" spans="1:9" ht="60.6" customHeight="1">
      <c r="A44" s="338" t="s">
        <v>2347</v>
      </c>
      <c r="B44" s="322" t="s">
        <v>2298</v>
      </c>
      <c r="C44" s="145" t="str">
        <f t="shared" si="1"/>
        <v>01</v>
      </c>
      <c r="D44" s="145" t="str">
        <f>"06"</f>
        <v>06</v>
      </c>
      <c r="E44" s="292" t="s">
        <v>2297</v>
      </c>
      <c r="F44" s="232">
        <v>200</v>
      </c>
      <c r="G44" s="180">
        <v>18</v>
      </c>
    </row>
    <row r="45" spans="1:9" ht="150.6" customHeight="1">
      <c r="A45" s="338" t="s">
        <v>2348</v>
      </c>
      <c r="B45" s="322" t="s">
        <v>2322</v>
      </c>
      <c r="C45" s="145" t="str">
        <f t="shared" si="1"/>
        <v>01</v>
      </c>
      <c r="D45" s="145" t="str">
        <f>"06"</f>
        <v>06</v>
      </c>
      <c r="E45" s="304" t="s">
        <v>2297</v>
      </c>
      <c r="F45" s="291">
        <v>244</v>
      </c>
      <c r="G45" s="180">
        <v>18</v>
      </c>
    </row>
    <row r="46" spans="1:9" ht="52.8" customHeight="1">
      <c r="A46" s="338" t="s">
        <v>2349</v>
      </c>
      <c r="B46" s="322" t="s">
        <v>2405</v>
      </c>
      <c r="C46" s="145" t="str">
        <f t="shared" si="1"/>
        <v>01</v>
      </c>
      <c r="D46" s="145" t="str">
        <f>"07"</f>
        <v>07</v>
      </c>
      <c r="E46" s="361" t="s">
        <v>2404</v>
      </c>
      <c r="F46" s="361"/>
      <c r="G46" s="180">
        <v>179.4</v>
      </c>
    </row>
    <row r="47" spans="1:9" ht="165.6" customHeight="1">
      <c r="A47" s="338"/>
      <c r="B47" s="28" t="s">
        <v>2403</v>
      </c>
      <c r="C47" s="145" t="str">
        <f t="shared" si="1"/>
        <v>01</v>
      </c>
      <c r="D47" s="145" t="str">
        <f>"07"</f>
        <v>07</v>
      </c>
      <c r="E47" s="361" t="s">
        <v>2404</v>
      </c>
      <c r="F47" s="361">
        <v>880</v>
      </c>
      <c r="G47" s="108">
        <v>179.4</v>
      </c>
    </row>
    <row r="48" spans="1:9" ht="27.6" customHeight="1">
      <c r="A48" s="338"/>
      <c r="B48" s="322" t="s">
        <v>1486</v>
      </c>
      <c r="C48" s="145" t="str">
        <f t="shared" si="1"/>
        <v>01</v>
      </c>
      <c r="D48" s="145">
        <v>11</v>
      </c>
      <c r="E48" s="359"/>
      <c r="F48" s="359"/>
      <c r="G48" s="180"/>
    </row>
    <row r="49" spans="1:10" ht="66.599999999999994" customHeight="1">
      <c r="A49" s="338"/>
      <c r="B49" s="322" t="s">
        <v>2378</v>
      </c>
      <c r="C49" s="145" t="str">
        <f t="shared" si="1"/>
        <v>01</v>
      </c>
      <c r="D49" s="145">
        <v>11</v>
      </c>
      <c r="E49" s="359" t="s">
        <v>2397</v>
      </c>
      <c r="F49" s="359">
        <v>800</v>
      </c>
      <c r="G49" s="108"/>
    </row>
    <row r="50" spans="1:10" ht="45.75" customHeight="1">
      <c r="A50" s="338" t="s">
        <v>2018</v>
      </c>
      <c r="B50" s="312" t="s">
        <v>910</v>
      </c>
      <c r="C50" s="145" t="str">
        <f t="shared" si="1"/>
        <v>01</v>
      </c>
      <c r="D50" s="145">
        <v>13</v>
      </c>
      <c r="E50" s="297" t="s">
        <v>2307</v>
      </c>
      <c r="F50" s="232"/>
      <c r="G50" s="180">
        <f>G51+G52+G80+G81</f>
        <v>7758.8000000000011</v>
      </c>
    </row>
    <row r="51" spans="1:10" ht="135.6" customHeight="1">
      <c r="A51" s="338" t="s">
        <v>2048</v>
      </c>
      <c r="B51" s="314" t="s">
        <v>2369</v>
      </c>
      <c r="C51" s="145" t="str">
        <f t="shared" si="1"/>
        <v>01</v>
      </c>
      <c r="D51" s="145">
        <v>13</v>
      </c>
      <c r="E51" s="297" t="s">
        <v>2307</v>
      </c>
      <c r="F51" s="232" t="str">
        <f>"100"</f>
        <v>100</v>
      </c>
      <c r="G51" s="108">
        <v>4785.8</v>
      </c>
      <c r="J51" s="296" t="s">
        <v>2303</v>
      </c>
    </row>
    <row r="52" spans="1:10" ht="168" customHeight="1">
      <c r="A52" s="338" t="s">
        <v>2004</v>
      </c>
      <c r="B52" s="314" t="s">
        <v>2328</v>
      </c>
      <c r="C52" s="145" t="str">
        <f t="shared" si="1"/>
        <v>01</v>
      </c>
      <c r="D52" s="145">
        <v>13</v>
      </c>
      <c r="E52" s="297" t="s">
        <v>2307</v>
      </c>
      <c r="F52" s="232" t="str">
        <f>"200"</f>
        <v>200</v>
      </c>
      <c r="G52" s="108">
        <v>2902.4</v>
      </c>
    </row>
    <row r="53" spans="1:10" ht="18.75" hidden="1" customHeight="1">
      <c r="A53" s="338"/>
      <c r="B53" s="312" t="s">
        <v>217</v>
      </c>
      <c r="C53" s="145" t="str">
        <f t="shared" si="1"/>
        <v>01</v>
      </c>
      <c r="D53" s="145">
        <v>13</v>
      </c>
      <c r="E53" s="232" t="s">
        <v>1897</v>
      </c>
      <c r="F53" s="232"/>
      <c r="G53" s="108" t="e">
        <f>G54+G55</f>
        <v>#REF!</v>
      </c>
    </row>
    <row r="54" spans="1:10" ht="96.75" hidden="1" customHeight="1">
      <c r="A54" s="338"/>
      <c r="B54" s="315" t="s">
        <v>1832</v>
      </c>
      <c r="C54" s="145" t="str">
        <f t="shared" si="1"/>
        <v>01</v>
      </c>
      <c r="D54" s="145">
        <v>13</v>
      </c>
      <c r="E54" s="232" t="s">
        <v>1897</v>
      </c>
      <c r="F54" s="232" t="str">
        <f>"100"</f>
        <v>100</v>
      </c>
      <c r="G54" s="108" t="e">
        <f>#REF!</f>
        <v>#REF!</v>
      </c>
    </row>
    <row r="55" spans="1:10" ht="35.25" hidden="1" customHeight="1">
      <c r="A55" s="338"/>
      <c r="B55" s="315" t="s">
        <v>1835</v>
      </c>
      <c r="C55" s="145" t="str">
        <f t="shared" si="1"/>
        <v>01</v>
      </c>
      <c r="D55" s="145">
        <v>13</v>
      </c>
      <c r="E55" s="232" t="s">
        <v>1897</v>
      </c>
      <c r="F55" s="232" t="str">
        <f>"200"</f>
        <v>200</v>
      </c>
      <c r="G55" s="108" t="e">
        <f>#REF!</f>
        <v>#REF!</v>
      </c>
    </row>
    <row r="56" spans="1:10" ht="30.75" hidden="1" customHeight="1">
      <c r="A56" s="338"/>
      <c r="B56" s="313" t="s">
        <v>1668</v>
      </c>
      <c r="C56" s="145" t="str">
        <f t="shared" si="1"/>
        <v>01</v>
      </c>
      <c r="D56" s="145">
        <v>13</v>
      </c>
      <c r="E56" s="232" t="s">
        <v>1898</v>
      </c>
      <c r="F56" s="232"/>
      <c r="G56" s="108" t="e">
        <f>G57+G58</f>
        <v>#REF!</v>
      </c>
    </row>
    <row r="57" spans="1:10" ht="97.5" hidden="1" customHeight="1">
      <c r="A57" s="338"/>
      <c r="B57" s="315" t="s">
        <v>1832</v>
      </c>
      <c r="C57" s="145" t="str">
        <f t="shared" si="1"/>
        <v>01</v>
      </c>
      <c r="D57" s="145">
        <v>13</v>
      </c>
      <c r="E57" s="232" t="s">
        <v>1898</v>
      </c>
      <c r="F57" s="232" t="str">
        <f>"100"</f>
        <v>100</v>
      </c>
      <c r="G57" s="108" t="e">
        <f>#REF!</f>
        <v>#REF!</v>
      </c>
    </row>
    <row r="58" spans="1:10" ht="35.25" hidden="1" customHeight="1">
      <c r="A58" s="338"/>
      <c r="B58" s="315" t="s">
        <v>1835</v>
      </c>
      <c r="C58" s="145" t="str">
        <f t="shared" si="1"/>
        <v>01</v>
      </c>
      <c r="D58" s="145">
        <v>13</v>
      </c>
      <c r="E58" s="232" t="s">
        <v>1898</v>
      </c>
      <c r="F58" s="232" t="str">
        <f>"200"</f>
        <v>200</v>
      </c>
      <c r="G58" s="108" t="e">
        <f>#REF!</f>
        <v>#REF!</v>
      </c>
    </row>
    <row r="59" spans="1:10" ht="42.75" hidden="1" customHeight="1">
      <c r="A59" s="338"/>
      <c r="B59" s="315" t="s">
        <v>1854</v>
      </c>
      <c r="C59" s="145" t="str">
        <f t="shared" si="1"/>
        <v>01</v>
      </c>
      <c r="D59" s="145">
        <v>13</v>
      </c>
      <c r="E59" s="1" t="s">
        <v>1906</v>
      </c>
      <c r="F59" s="1"/>
      <c r="G59" s="108" t="e">
        <f>G60+G61</f>
        <v>#REF!</v>
      </c>
    </row>
    <row r="60" spans="1:10" ht="100.5" hidden="1" customHeight="1">
      <c r="A60" s="338"/>
      <c r="B60" s="315" t="s">
        <v>1832</v>
      </c>
      <c r="C60" s="145" t="str">
        <f t="shared" si="1"/>
        <v>01</v>
      </c>
      <c r="D60" s="145">
        <v>13</v>
      </c>
      <c r="E60" s="1" t="s">
        <v>1906</v>
      </c>
      <c r="F60" s="1" t="str">
        <f>"100"</f>
        <v>100</v>
      </c>
      <c r="G60" s="108" t="e">
        <f>#REF!</f>
        <v>#REF!</v>
      </c>
    </row>
    <row r="61" spans="1:10" ht="45" hidden="1" customHeight="1">
      <c r="A61" s="338"/>
      <c r="B61" s="315" t="s">
        <v>1835</v>
      </c>
      <c r="C61" s="145" t="str">
        <f t="shared" si="1"/>
        <v>01</v>
      </c>
      <c r="D61" s="145">
        <v>13</v>
      </c>
      <c r="E61" s="1" t="s">
        <v>1906</v>
      </c>
      <c r="F61" s="1" t="str">
        <f>"200"</f>
        <v>200</v>
      </c>
      <c r="G61" s="108" t="e">
        <f>#REF!</f>
        <v>#REF!</v>
      </c>
    </row>
    <row r="62" spans="1:10" ht="30" hidden="1" customHeight="1">
      <c r="A62" s="338"/>
      <c r="B62" s="315" t="s">
        <v>516</v>
      </c>
      <c r="C62" s="145" t="str">
        <f t="shared" si="1"/>
        <v>01</v>
      </c>
      <c r="D62" s="145">
        <v>13</v>
      </c>
      <c r="E62" s="11" t="s">
        <v>1290</v>
      </c>
      <c r="F62" s="11"/>
      <c r="G62" s="108" t="e">
        <f>G63</f>
        <v>#REF!</v>
      </c>
    </row>
    <row r="63" spans="1:10" ht="36" hidden="1" customHeight="1">
      <c r="A63" s="338"/>
      <c r="B63" s="15" t="s">
        <v>1851</v>
      </c>
      <c r="C63" s="145" t="str">
        <f t="shared" si="1"/>
        <v>01</v>
      </c>
      <c r="D63" s="145">
        <v>13</v>
      </c>
      <c r="E63" s="11" t="s">
        <v>1290</v>
      </c>
      <c r="F63" s="11" t="s">
        <v>1852</v>
      </c>
      <c r="G63" s="108" t="e">
        <f>#REF!</f>
        <v>#REF!</v>
      </c>
    </row>
    <row r="64" spans="1:10" ht="53.25" hidden="1" customHeight="1">
      <c r="A64" s="338"/>
      <c r="B64" s="317" t="s">
        <v>522</v>
      </c>
      <c r="C64" s="145" t="str">
        <f t="shared" si="1"/>
        <v>01</v>
      </c>
      <c r="D64" s="145">
        <v>13</v>
      </c>
      <c r="E64" s="11" t="s">
        <v>1290</v>
      </c>
      <c r="F64" s="11"/>
      <c r="G64" s="108" t="e">
        <f>#REF!</f>
        <v>#REF!</v>
      </c>
    </row>
    <row r="65" spans="1:9" ht="36" hidden="1" customHeight="1">
      <c r="A65" s="338"/>
      <c r="B65" s="315" t="s">
        <v>1409</v>
      </c>
      <c r="C65" s="145" t="str">
        <f t="shared" si="1"/>
        <v>01</v>
      </c>
      <c r="D65" s="145">
        <v>13</v>
      </c>
      <c r="E65" s="11" t="s">
        <v>1290</v>
      </c>
      <c r="F65" s="11" t="s">
        <v>294</v>
      </c>
      <c r="G65" s="108" t="e">
        <f>#REF!</f>
        <v>#REF!</v>
      </c>
    </row>
    <row r="66" spans="1:9" ht="44.25" hidden="1" customHeight="1">
      <c r="A66" s="338"/>
      <c r="B66" s="315" t="s">
        <v>576</v>
      </c>
      <c r="C66" s="145" t="str">
        <f t="shared" si="1"/>
        <v>01</v>
      </c>
      <c r="D66" s="145">
        <v>13</v>
      </c>
      <c r="E66" s="232" t="s">
        <v>738</v>
      </c>
      <c r="F66" s="232"/>
      <c r="G66" s="108" t="e">
        <f>G67</f>
        <v>#REF!</v>
      </c>
    </row>
    <row r="67" spans="1:9" ht="47.25" hidden="1" customHeight="1">
      <c r="A67" s="338"/>
      <c r="B67" s="315" t="s">
        <v>1835</v>
      </c>
      <c r="C67" s="145" t="str">
        <f t="shared" si="1"/>
        <v>01</v>
      </c>
      <c r="D67" s="145">
        <v>13</v>
      </c>
      <c r="E67" s="232" t="s">
        <v>738</v>
      </c>
      <c r="F67" s="232" t="str">
        <f>"200"</f>
        <v>200</v>
      </c>
      <c r="G67" s="108" t="e">
        <f>#REF!</f>
        <v>#REF!</v>
      </c>
    </row>
    <row r="68" spans="1:9" ht="51.75" hidden="1" customHeight="1">
      <c r="A68" s="338"/>
      <c r="B68" s="318" t="s">
        <v>1049</v>
      </c>
      <c r="C68" s="145" t="str">
        <f t="shared" si="1"/>
        <v>01</v>
      </c>
      <c r="D68" s="145">
        <v>13</v>
      </c>
      <c r="E68" s="1" t="s">
        <v>1886</v>
      </c>
      <c r="F68" s="1"/>
      <c r="G68" s="181" t="e">
        <f>G69</f>
        <v>#REF!</v>
      </c>
    </row>
    <row r="69" spans="1:9" ht="37.5" hidden="1" customHeight="1">
      <c r="A69" s="338"/>
      <c r="B69" s="315" t="s">
        <v>1835</v>
      </c>
      <c r="C69" s="145" t="str">
        <f t="shared" si="1"/>
        <v>01</v>
      </c>
      <c r="D69" s="145">
        <v>13</v>
      </c>
      <c r="E69" s="1" t="s">
        <v>1886</v>
      </c>
      <c r="F69" s="232" t="str">
        <f>"200"</f>
        <v>200</v>
      </c>
      <c r="G69" s="181" t="e">
        <f>#REF!</f>
        <v>#REF!</v>
      </c>
    </row>
    <row r="70" spans="1:9" ht="50.25" hidden="1" customHeight="1">
      <c r="A70" s="338"/>
      <c r="B70" s="319" t="s">
        <v>1810</v>
      </c>
      <c r="C70" s="145" t="str">
        <f t="shared" si="1"/>
        <v>01</v>
      </c>
      <c r="D70" s="145">
        <v>13</v>
      </c>
      <c r="E70" s="1" t="s">
        <v>1877</v>
      </c>
      <c r="F70" s="1"/>
      <c r="G70" s="181" t="e">
        <f>G71</f>
        <v>#REF!</v>
      </c>
    </row>
    <row r="71" spans="1:9" ht="35.25" hidden="1" customHeight="1">
      <c r="A71" s="338"/>
      <c r="B71" s="315" t="s">
        <v>1835</v>
      </c>
      <c r="C71" s="145" t="str">
        <f t="shared" si="1"/>
        <v>01</v>
      </c>
      <c r="D71" s="145">
        <v>13</v>
      </c>
      <c r="E71" s="1" t="s">
        <v>1877</v>
      </c>
      <c r="F71" s="232" t="str">
        <f>"200"</f>
        <v>200</v>
      </c>
      <c r="G71" s="181" t="e">
        <f>#REF!</f>
        <v>#REF!</v>
      </c>
    </row>
    <row r="72" spans="1:9" ht="54.75" hidden="1" customHeight="1">
      <c r="A72" s="338"/>
      <c r="B72" s="320" t="s">
        <v>694</v>
      </c>
      <c r="C72" s="145" t="str">
        <f t="shared" si="1"/>
        <v>01</v>
      </c>
      <c r="D72" s="145">
        <v>13</v>
      </c>
      <c r="E72" s="232" t="s">
        <v>1885</v>
      </c>
      <c r="F72" s="11"/>
      <c r="G72" s="181" t="e">
        <f>G73</f>
        <v>#REF!</v>
      </c>
    </row>
    <row r="73" spans="1:9" ht="37.5" hidden="1" customHeight="1">
      <c r="A73" s="338"/>
      <c r="B73" s="315" t="s">
        <v>1835</v>
      </c>
      <c r="C73" s="145" t="str">
        <f t="shared" si="1"/>
        <v>01</v>
      </c>
      <c r="D73" s="145">
        <v>13</v>
      </c>
      <c r="E73" s="232" t="s">
        <v>1885</v>
      </c>
      <c r="F73" s="232" t="str">
        <f>"200"</f>
        <v>200</v>
      </c>
      <c r="G73" s="181" t="e">
        <f>#REF!</f>
        <v>#REF!</v>
      </c>
    </row>
    <row r="74" spans="1:9" ht="56.25" hidden="1" customHeight="1">
      <c r="A74" s="338"/>
      <c r="B74" s="321" t="s">
        <v>1819</v>
      </c>
      <c r="C74" s="145" t="str">
        <f t="shared" si="1"/>
        <v>01</v>
      </c>
      <c r="D74" s="145">
        <v>13</v>
      </c>
      <c r="E74" s="232" t="s">
        <v>1884</v>
      </c>
      <c r="F74" s="11"/>
      <c r="G74" s="181" t="e">
        <f>G75</f>
        <v>#REF!</v>
      </c>
    </row>
    <row r="75" spans="1:9" ht="37.5" hidden="1" customHeight="1">
      <c r="A75" s="338"/>
      <c r="B75" s="315" t="s">
        <v>1835</v>
      </c>
      <c r="C75" s="145" t="str">
        <f t="shared" si="1"/>
        <v>01</v>
      </c>
      <c r="D75" s="145">
        <v>13</v>
      </c>
      <c r="E75" s="232" t="s">
        <v>1884</v>
      </c>
      <c r="F75" s="232" t="str">
        <f>"200"</f>
        <v>200</v>
      </c>
      <c r="G75" s="181" t="e">
        <f>#REF!</f>
        <v>#REF!</v>
      </c>
    </row>
    <row r="76" spans="1:9" ht="74.25" hidden="1" customHeight="1">
      <c r="A76" s="338"/>
      <c r="B76" s="312" t="s">
        <v>1818</v>
      </c>
      <c r="C76" s="145" t="str">
        <f t="shared" si="1"/>
        <v>01</v>
      </c>
      <c r="D76" s="145">
        <v>13</v>
      </c>
      <c r="E76" s="1" t="s">
        <v>1864</v>
      </c>
      <c r="F76" s="1"/>
      <c r="G76" s="181" t="e">
        <f>G77</f>
        <v>#REF!</v>
      </c>
    </row>
    <row r="77" spans="1:9" ht="37.5" hidden="1" customHeight="1">
      <c r="A77" s="338"/>
      <c r="B77" s="315" t="s">
        <v>1835</v>
      </c>
      <c r="C77" s="145" t="str">
        <f t="shared" si="1"/>
        <v>01</v>
      </c>
      <c r="D77" s="145">
        <v>13</v>
      </c>
      <c r="E77" s="1" t="s">
        <v>1864</v>
      </c>
      <c r="F77" s="232" t="str">
        <f>"200"</f>
        <v>200</v>
      </c>
      <c r="G77" s="181" t="e">
        <f>#REF!</f>
        <v>#REF!</v>
      </c>
    </row>
    <row r="78" spans="1:9" s="133" customFormat="1" ht="20.25" hidden="1" customHeight="1">
      <c r="A78" s="337"/>
      <c r="B78" s="311" t="s">
        <v>791</v>
      </c>
      <c r="C78" s="145" t="str">
        <f t="shared" si="1"/>
        <v>01</v>
      </c>
      <c r="D78" s="139"/>
      <c r="E78" s="134"/>
      <c r="F78" s="10"/>
      <c r="G78" s="180"/>
      <c r="I78" s="132"/>
    </row>
    <row r="79" spans="1:9" ht="21" hidden="1" customHeight="1">
      <c r="A79" s="338"/>
      <c r="B79" s="312" t="s">
        <v>1730</v>
      </c>
      <c r="C79" s="145" t="str">
        <f>"02"</f>
        <v>02</v>
      </c>
      <c r="D79" s="145" t="str">
        <f>"03"</f>
        <v>03</v>
      </c>
      <c r="E79" s="129"/>
      <c r="F79" s="232"/>
      <c r="G79" s="108"/>
    </row>
    <row r="80" spans="1:9" ht="178.2" customHeight="1">
      <c r="A80" s="338" t="s">
        <v>2065</v>
      </c>
      <c r="B80" s="314" t="s">
        <v>2370</v>
      </c>
      <c r="C80" s="145" t="str">
        <f t="shared" si="1"/>
        <v>01</v>
      </c>
      <c r="D80" s="145">
        <v>13</v>
      </c>
      <c r="E80" s="299" t="s">
        <v>2307</v>
      </c>
      <c r="F80" s="299">
        <v>800</v>
      </c>
      <c r="G80" s="108">
        <v>64.8</v>
      </c>
    </row>
    <row r="81" spans="1:9" ht="178.2" customHeight="1">
      <c r="A81" s="338"/>
      <c r="B81" s="314" t="s">
        <v>2370</v>
      </c>
      <c r="C81" s="145" t="str">
        <f t="shared" si="1"/>
        <v>01</v>
      </c>
      <c r="D81" s="145">
        <v>13</v>
      </c>
      <c r="E81" s="363" t="s">
        <v>2437</v>
      </c>
      <c r="F81" s="363">
        <v>540</v>
      </c>
      <c r="G81" s="108">
        <v>5.8</v>
      </c>
    </row>
    <row r="82" spans="1:9" s="133" customFormat="1" ht="120" customHeight="1">
      <c r="A82" s="337" t="s">
        <v>2346</v>
      </c>
      <c r="B82" s="314" t="s">
        <v>2300</v>
      </c>
      <c r="C82" s="145" t="str">
        <f>"03"</f>
        <v>03</v>
      </c>
      <c r="D82" s="145">
        <v>14</v>
      </c>
      <c r="E82" s="295" t="s">
        <v>2308</v>
      </c>
      <c r="F82" s="10">
        <v>200</v>
      </c>
      <c r="G82" s="180">
        <v>9</v>
      </c>
      <c r="I82" s="132"/>
    </row>
    <row r="83" spans="1:9" ht="55.95" hidden="1" customHeight="1">
      <c r="A83" s="338"/>
      <c r="B83" s="315" t="s">
        <v>1832</v>
      </c>
      <c r="C83" s="145"/>
      <c r="D83" s="145"/>
      <c r="E83" s="271"/>
      <c r="F83" s="271"/>
      <c r="G83" s="108"/>
    </row>
    <row r="84" spans="1:9" ht="42.6" hidden="1" customHeight="1">
      <c r="A84" s="338"/>
      <c r="B84" s="315" t="s">
        <v>1835</v>
      </c>
      <c r="C84" s="145"/>
      <c r="D84" s="145"/>
      <c r="E84" s="271"/>
      <c r="F84" s="271"/>
      <c r="G84" s="108"/>
    </row>
    <row r="85" spans="1:9" s="133" customFormat="1" ht="41.25" hidden="1" customHeight="1">
      <c r="A85" s="337"/>
      <c r="B85" s="311" t="s">
        <v>2301</v>
      </c>
      <c r="C85" s="149" t="s">
        <v>2301</v>
      </c>
      <c r="D85" s="149"/>
      <c r="E85" s="134"/>
      <c r="F85" s="10"/>
      <c r="G85" s="180" t="s">
        <v>2301</v>
      </c>
      <c r="I85" s="132"/>
    </row>
    <row r="86" spans="1:9" ht="57.75" hidden="1" customHeight="1">
      <c r="A86" s="338"/>
      <c r="B86" s="312" t="s">
        <v>398</v>
      </c>
      <c r="C86" s="145" t="str">
        <f t="shared" ref="C86:C94" si="2">"03"</f>
        <v>03</v>
      </c>
      <c r="D86" s="145">
        <v>10</v>
      </c>
      <c r="E86" s="129"/>
      <c r="F86" s="232"/>
      <c r="G86" s="108" t="e">
        <f>G87+G89+G92+G94</f>
        <v>#REF!</v>
      </c>
    </row>
    <row r="87" spans="1:9" ht="59.25" hidden="1" customHeight="1">
      <c r="A87" s="338"/>
      <c r="B87" s="312" t="s">
        <v>1488</v>
      </c>
      <c r="C87" s="145" t="str">
        <f t="shared" si="2"/>
        <v>03</v>
      </c>
      <c r="D87" s="145" t="str">
        <f t="shared" ref="D87:D93" si="3">"09"</f>
        <v>09</v>
      </c>
      <c r="E87" s="232" t="s">
        <v>1511</v>
      </c>
      <c r="F87" s="232"/>
      <c r="G87" s="108" t="e">
        <f>G88</f>
        <v>#REF!</v>
      </c>
    </row>
    <row r="88" spans="1:9" ht="48.75" hidden="1" customHeight="1">
      <c r="A88" s="338"/>
      <c r="B88" s="35" t="s">
        <v>1835</v>
      </c>
      <c r="C88" s="145" t="str">
        <f t="shared" si="2"/>
        <v>03</v>
      </c>
      <c r="D88" s="145" t="str">
        <f t="shared" si="3"/>
        <v>09</v>
      </c>
      <c r="E88" s="232" t="s">
        <v>1511</v>
      </c>
      <c r="F88" s="232" t="str">
        <f>"200"</f>
        <v>200</v>
      </c>
      <c r="G88" s="108" t="e">
        <f>#REF!</f>
        <v>#REF!</v>
      </c>
    </row>
    <row r="89" spans="1:9" ht="39" hidden="1" customHeight="1">
      <c r="A89" s="338"/>
      <c r="B89" s="312" t="s">
        <v>1836</v>
      </c>
      <c r="C89" s="145" t="str">
        <f t="shared" si="2"/>
        <v>03</v>
      </c>
      <c r="D89" s="145" t="str">
        <f t="shared" si="3"/>
        <v>09</v>
      </c>
      <c r="E89" s="1" t="s">
        <v>1511</v>
      </c>
      <c r="F89" s="232"/>
      <c r="G89" s="108" t="e">
        <f>G90+G91</f>
        <v>#REF!</v>
      </c>
    </row>
    <row r="90" spans="1:9" ht="94.5" hidden="1" customHeight="1">
      <c r="A90" s="338"/>
      <c r="B90" s="315" t="s">
        <v>1832</v>
      </c>
      <c r="C90" s="145" t="str">
        <f t="shared" si="2"/>
        <v>03</v>
      </c>
      <c r="D90" s="145" t="str">
        <f t="shared" si="3"/>
        <v>09</v>
      </c>
      <c r="E90" s="1" t="s">
        <v>737</v>
      </c>
      <c r="F90" s="232" t="str">
        <f>"100"</f>
        <v>100</v>
      </c>
      <c r="G90" s="108" t="e">
        <f>#REF!</f>
        <v>#REF!</v>
      </c>
    </row>
    <row r="91" spans="1:9" ht="38.25" hidden="1" customHeight="1">
      <c r="A91" s="338"/>
      <c r="B91" s="315" t="s">
        <v>1835</v>
      </c>
      <c r="C91" s="145" t="str">
        <f t="shared" si="2"/>
        <v>03</v>
      </c>
      <c r="D91" s="145" t="str">
        <f t="shared" si="3"/>
        <v>09</v>
      </c>
      <c r="E91" s="1" t="s">
        <v>1511</v>
      </c>
      <c r="F91" s="232" t="str">
        <f>"200"</f>
        <v>200</v>
      </c>
      <c r="G91" s="108" t="e">
        <f>#REF!</f>
        <v>#REF!</v>
      </c>
    </row>
    <row r="92" spans="1:9" ht="55.5" hidden="1" customHeight="1">
      <c r="A92" s="338"/>
      <c r="B92" s="315" t="s">
        <v>575</v>
      </c>
      <c r="C92" s="145" t="str">
        <f t="shared" si="2"/>
        <v>03</v>
      </c>
      <c r="D92" s="145" t="str">
        <f t="shared" si="3"/>
        <v>09</v>
      </c>
      <c r="E92" s="1" t="s">
        <v>738</v>
      </c>
      <c r="F92" s="232"/>
      <c r="G92" s="108" t="e">
        <f>G93</f>
        <v>#REF!</v>
      </c>
    </row>
    <row r="93" spans="1:9" ht="39.75" hidden="1" customHeight="1">
      <c r="A93" s="338"/>
      <c r="B93" s="315" t="s">
        <v>1835</v>
      </c>
      <c r="C93" s="145" t="str">
        <f t="shared" si="2"/>
        <v>03</v>
      </c>
      <c r="D93" s="145" t="str">
        <f t="shared" si="3"/>
        <v>09</v>
      </c>
      <c r="E93" s="1" t="s">
        <v>738</v>
      </c>
      <c r="F93" s="232">
        <v>200</v>
      </c>
      <c r="G93" s="108" t="e">
        <f>#REF!</f>
        <v>#REF!</v>
      </c>
    </row>
    <row r="94" spans="1:9" ht="61.5" hidden="1" customHeight="1">
      <c r="A94" s="338"/>
      <c r="B94" s="312" t="s">
        <v>1972</v>
      </c>
      <c r="C94" s="145" t="str">
        <f t="shared" si="2"/>
        <v>03</v>
      </c>
      <c r="D94" s="145">
        <v>10</v>
      </c>
      <c r="E94" s="1" t="s">
        <v>1994</v>
      </c>
      <c r="F94" s="232"/>
      <c r="G94" s="108" t="str">
        <f>G95</f>
        <v xml:space="preserve"> </v>
      </c>
    </row>
    <row r="95" spans="1:9" ht="3.75" hidden="1" customHeight="1">
      <c r="A95" s="338"/>
      <c r="B95" s="314"/>
      <c r="C95" s="145" t="s">
        <v>2301</v>
      </c>
      <c r="D95" s="145" t="s">
        <v>2301</v>
      </c>
      <c r="E95" s="294" t="s">
        <v>2301</v>
      </c>
      <c r="F95" s="293" t="s">
        <v>2301</v>
      </c>
      <c r="G95" s="108" t="s">
        <v>2301</v>
      </c>
    </row>
    <row r="96" spans="1:9" s="133" customFormat="1" ht="24" hidden="1" customHeight="1">
      <c r="A96" s="337"/>
      <c r="B96" s="311" t="s">
        <v>1987</v>
      </c>
      <c r="C96" s="149" t="str">
        <f t="shared" ref="C96:C102" si="4">"05"</f>
        <v>05</v>
      </c>
      <c r="D96" s="139"/>
      <c r="E96" s="134"/>
      <c r="F96" s="10"/>
      <c r="G96" s="180" t="e">
        <f>#REF!</f>
        <v>#REF!</v>
      </c>
      <c r="I96" s="132"/>
    </row>
    <row r="97" spans="1:9" s="133" customFormat="1" ht="24" hidden="1" customHeight="1">
      <c r="A97" s="337"/>
      <c r="B97" s="311" t="s">
        <v>1737</v>
      </c>
      <c r="C97" s="149" t="str">
        <f t="shared" si="4"/>
        <v>05</v>
      </c>
      <c r="D97" s="145" t="str">
        <f>"01"</f>
        <v>01</v>
      </c>
      <c r="E97" s="134"/>
      <c r="F97" s="10"/>
      <c r="G97" s="180" t="e">
        <f>G98</f>
        <v>#REF!</v>
      </c>
      <c r="I97" s="132"/>
    </row>
    <row r="98" spans="1:9" s="133" customFormat="1" ht="24" hidden="1" customHeight="1">
      <c r="A98" s="337"/>
      <c r="B98" s="311" t="s">
        <v>1990</v>
      </c>
      <c r="C98" s="149" t="str">
        <f t="shared" si="4"/>
        <v>05</v>
      </c>
      <c r="D98" s="145" t="str">
        <f>"01"</f>
        <v>01</v>
      </c>
      <c r="E98" s="134" t="s">
        <v>1989</v>
      </c>
      <c r="F98" s="10"/>
      <c r="G98" s="180" t="e">
        <f>G99</f>
        <v>#REF!</v>
      </c>
      <c r="I98" s="132"/>
    </row>
    <row r="99" spans="1:9" s="133" customFormat="1" ht="34.200000000000003" hidden="1" customHeight="1">
      <c r="A99" s="337"/>
      <c r="B99" s="315" t="s">
        <v>1835</v>
      </c>
      <c r="C99" s="149" t="str">
        <f t="shared" si="4"/>
        <v>05</v>
      </c>
      <c r="D99" s="145" t="str">
        <f>"01"</f>
        <v>01</v>
      </c>
      <c r="E99" s="134" t="s">
        <v>1989</v>
      </c>
      <c r="F99" s="10">
        <v>200</v>
      </c>
      <c r="G99" s="180" t="e">
        <f>#REF!</f>
        <v>#REF!</v>
      </c>
      <c r="I99" s="132"/>
    </row>
    <row r="100" spans="1:9" s="133" customFormat="1" ht="34.200000000000003" hidden="1" customHeight="1">
      <c r="A100" s="337"/>
      <c r="B100" s="315"/>
      <c r="C100" s="149"/>
      <c r="D100" s="145"/>
      <c r="E100" s="134"/>
      <c r="F100" s="10"/>
      <c r="G100" s="180"/>
      <c r="I100" s="132"/>
    </row>
    <row r="101" spans="1:9" ht="24" hidden="1" customHeight="1">
      <c r="A101" s="338" t="s">
        <v>2349</v>
      </c>
      <c r="B101" s="312" t="s">
        <v>1973</v>
      </c>
      <c r="C101" s="145" t="str">
        <f t="shared" si="4"/>
        <v>05</v>
      </c>
      <c r="D101" s="145" t="str">
        <f>"02"</f>
        <v>02</v>
      </c>
      <c r="E101" s="129"/>
      <c r="F101" s="232"/>
      <c r="G101" s="180"/>
    </row>
    <row r="102" spans="1:9" ht="66" hidden="1" customHeight="1">
      <c r="A102" s="338"/>
      <c r="B102" s="84" t="s">
        <v>1907</v>
      </c>
      <c r="C102" s="145" t="str">
        <f t="shared" si="4"/>
        <v>05</v>
      </c>
      <c r="D102" s="145" t="str">
        <f>"02"</f>
        <v>02</v>
      </c>
      <c r="E102" s="271" t="s">
        <v>1965</v>
      </c>
      <c r="F102" s="232"/>
      <c r="G102" s="108" t="e">
        <f>G103+G104</f>
        <v>#REF!</v>
      </c>
    </row>
    <row r="103" spans="1:9" ht="100.5" hidden="1" customHeight="1">
      <c r="A103" s="338"/>
      <c r="B103" s="315" t="s">
        <v>1832</v>
      </c>
      <c r="C103" s="145" t="str">
        <f t="shared" ref="C103:C190" si="5">"04"</f>
        <v>04</v>
      </c>
      <c r="D103" s="145" t="str">
        <f t="shared" ref="D103:D181" si="6">"05"</f>
        <v>05</v>
      </c>
      <c r="E103" s="232" t="s">
        <v>1900</v>
      </c>
      <c r="F103" s="232" t="str">
        <f>"100"</f>
        <v>100</v>
      </c>
      <c r="G103" s="108" t="e">
        <f>#REF!</f>
        <v>#REF!</v>
      </c>
    </row>
    <row r="104" spans="1:9" ht="42" hidden="1" customHeight="1">
      <c r="A104" s="338"/>
      <c r="B104" s="315" t="s">
        <v>1835</v>
      </c>
      <c r="C104" s="145" t="str">
        <f>"05"</f>
        <v>05</v>
      </c>
      <c r="D104" s="145" t="str">
        <f>"02"</f>
        <v>02</v>
      </c>
      <c r="E104" s="271" t="s">
        <v>1965</v>
      </c>
      <c r="F104" s="232" t="str">
        <f>"200"</f>
        <v>200</v>
      </c>
      <c r="G104" s="108" t="e">
        <f>#REF!</f>
        <v>#REF!</v>
      </c>
    </row>
    <row r="105" spans="1:9" ht="99.75" hidden="1" customHeight="1">
      <c r="A105" s="338"/>
      <c r="B105" s="312" t="s">
        <v>946</v>
      </c>
      <c r="C105" s="145" t="str">
        <f t="shared" si="5"/>
        <v>04</v>
      </c>
      <c r="D105" s="145" t="str">
        <f t="shared" si="6"/>
        <v>05</v>
      </c>
      <c r="E105" s="232" t="s">
        <v>318</v>
      </c>
      <c r="F105" s="232"/>
      <c r="G105" s="108" t="e">
        <f>G106</f>
        <v>#REF!</v>
      </c>
    </row>
    <row r="106" spans="1:9" ht="23.25" hidden="1" customHeight="1">
      <c r="A106" s="338"/>
      <c r="B106" s="15" t="s">
        <v>1833</v>
      </c>
      <c r="C106" s="145" t="str">
        <f t="shared" si="5"/>
        <v>04</v>
      </c>
      <c r="D106" s="145" t="str">
        <f t="shared" si="6"/>
        <v>05</v>
      </c>
      <c r="E106" s="232" t="s">
        <v>318</v>
      </c>
      <c r="F106" s="232" t="str">
        <f>"800"</f>
        <v>800</v>
      </c>
      <c r="G106" s="108" t="e">
        <f>#REF!</f>
        <v>#REF!</v>
      </c>
    </row>
    <row r="107" spans="1:9" ht="136.5" hidden="1" customHeight="1">
      <c r="A107" s="338"/>
      <c r="B107" s="323" t="s">
        <v>1923</v>
      </c>
      <c r="C107" s="249" t="str">
        <f>"05"</f>
        <v>05</v>
      </c>
      <c r="D107" s="145" t="str">
        <f>"02"</f>
        <v>02</v>
      </c>
      <c r="E107" s="271" t="s">
        <v>1965</v>
      </c>
      <c r="F107" s="248"/>
      <c r="G107" s="251" t="e">
        <f>G108</f>
        <v>#REF!</v>
      </c>
    </row>
    <row r="108" spans="1:9" ht="23.25" hidden="1" customHeight="1">
      <c r="A108" s="338"/>
      <c r="B108" s="254" t="s">
        <v>1833</v>
      </c>
      <c r="C108" s="249" t="str">
        <f>"05"</f>
        <v>05</v>
      </c>
      <c r="D108" s="145" t="str">
        <f>"02"</f>
        <v>02</v>
      </c>
      <c r="E108" s="271" t="s">
        <v>1965</v>
      </c>
      <c r="F108" s="248" t="str">
        <f>"800"</f>
        <v>800</v>
      </c>
      <c r="G108" s="251" t="e">
        <f>#REF!</f>
        <v>#REF!</v>
      </c>
    </row>
    <row r="109" spans="1:9" ht="20.25" hidden="1" customHeight="1">
      <c r="A109" s="338"/>
      <c r="B109" s="324"/>
      <c r="C109" s="249"/>
      <c r="D109" s="249"/>
      <c r="E109" s="248"/>
      <c r="F109" s="248"/>
      <c r="G109" s="251"/>
    </row>
    <row r="110" spans="1:9" ht="25.5" hidden="1" customHeight="1">
      <c r="A110" s="338"/>
      <c r="B110" s="325"/>
      <c r="C110" s="249"/>
      <c r="D110" s="249"/>
      <c r="E110" s="248"/>
      <c r="F110" s="248"/>
      <c r="G110" s="251"/>
    </row>
    <row r="111" spans="1:9" ht="206.25" hidden="1" customHeight="1">
      <c r="A111" s="338"/>
      <c r="B111" s="323" t="s">
        <v>1924</v>
      </c>
      <c r="C111" s="249" t="str">
        <f t="shared" ref="C111:C116" si="7">"04"</f>
        <v>04</v>
      </c>
      <c r="D111" s="249" t="str">
        <f t="shared" ref="D111:D116" si="8">"05"</f>
        <v>05</v>
      </c>
      <c r="E111" s="248" t="s">
        <v>1908</v>
      </c>
      <c r="F111" s="248"/>
      <c r="G111" s="251" t="e">
        <f>G112</f>
        <v>#REF!</v>
      </c>
    </row>
    <row r="112" spans="1:9" ht="25.5" hidden="1" customHeight="1">
      <c r="A112" s="338"/>
      <c r="B112" s="254" t="s">
        <v>1833</v>
      </c>
      <c r="C112" s="249" t="str">
        <f t="shared" si="7"/>
        <v>04</v>
      </c>
      <c r="D112" s="249" t="str">
        <f t="shared" si="8"/>
        <v>05</v>
      </c>
      <c r="E112" s="248" t="s">
        <v>1908</v>
      </c>
      <c r="F112" s="248" t="str">
        <f>"800"</f>
        <v>800</v>
      </c>
      <c r="G112" s="251" t="e">
        <f>#REF!</f>
        <v>#REF!</v>
      </c>
    </row>
    <row r="113" spans="1:7" ht="219.75" hidden="1" customHeight="1">
      <c r="A113" s="338"/>
      <c r="B113" s="323" t="s">
        <v>1925</v>
      </c>
      <c r="C113" s="249" t="str">
        <f t="shared" si="7"/>
        <v>04</v>
      </c>
      <c r="D113" s="249" t="str">
        <f t="shared" si="8"/>
        <v>05</v>
      </c>
      <c r="E113" s="255" t="s">
        <v>1909</v>
      </c>
      <c r="F113" s="248"/>
      <c r="G113" s="251" t="e">
        <f>G114</f>
        <v>#REF!</v>
      </c>
    </row>
    <row r="114" spans="1:7" ht="25.5" hidden="1" customHeight="1">
      <c r="A114" s="338"/>
      <c r="B114" s="254" t="s">
        <v>1833</v>
      </c>
      <c r="C114" s="249" t="str">
        <f t="shared" si="7"/>
        <v>04</v>
      </c>
      <c r="D114" s="249" t="str">
        <f t="shared" si="8"/>
        <v>05</v>
      </c>
      <c r="E114" s="255" t="s">
        <v>1909</v>
      </c>
      <c r="F114" s="248" t="str">
        <f>"800"</f>
        <v>800</v>
      </c>
      <c r="G114" s="251" t="e">
        <f>#REF!</f>
        <v>#REF!</v>
      </c>
    </row>
    <row r="115" spans="1:7" ht="225" hidden="1" customHeight="1">
      <c r="A115" s="338"/>
      <c r="B115" s="323" t="s">
        <v>1926</v>
      </c>
      <c r="C115" s="249" t="str">
        <f t="shared" si="7"/>
        <v>04</v>
      </c>
      <c r="D115" s="249" t="str">
        <f t="shared" si="8"/>
        <v>05</v>
      </c>
      <c r="E115" s="255" t="s">
        <v>1910</v>
      </c>
      <c r="F115" s="248"/>
      <c r="G115" s="251" t="e">
        <f>G116</f>
        <v>#REF!</v>
      </c>
    </row>
    <row r="116" spans="1:7" ht="25.5" hidden="1" customHeight="1">
      <c r="A116" s="338"/>
      <c r="B116" s="254" t="s">
        <v>1833</v>
      </c>
      <c r="C116" s="249" t="str">
        <f t="shared" si="7"/>
        <v>04</v>
      </c>
      <c r="D116" s="249" t="str">
        <f t="shared" si="8"/>
        <v>05</v>
      </c>
      <c r="E116" s="255" t="s">
        <v>1910</v>
      </c>
      <c r="F116" s="248" t="str">
        <f>"800"</f>
        <v>800</v>
      </c>
      <c r="G116" s="251" t="e">
        <f>#REF!</f>
        <v>#REF!</v>
      </c>
    </row>
    <row r="117" spans="1:7" ht="190.5" hidden="1" customHeight="1">
      <c r="A117" s="338"/>
      <c r="B117" s="323" t="s">
        <v>1927</v>
      </c>
      <c r="C117" s="249" t="str">
        <f t="shared" si="5"/>
        <v>04</v>
      </c>
      <c r="D117" s="249" t="str">
        <f t="shared" si="6"/>
        <v>05</v>
      </c>
      <c r="E117" s="255" t="s">
        <v>1911</v>
      </c>
      <c r="F117" s="248"/>
      <c r="G117" s="251" t="e">
        <f>#REF!</f>
        <v>#REF!</v>
      </c>
    </row>
    <row r="118" spans="1:7" ht="25.5" hidden="1" customHeight="1">
      <c r="A118" s="338"/>
      <c r="B118" s="254" t="s">
        <v>1833</v>
      </c>
      <c r="C118" s="249" t="str">
        <f t="shared" si="5"/>
        <v>04</v>
      </c>
      <c r="D118" s="249" t="str">
        <f t="shared" si="6"/>
        <v>05</v>
      </c>
      <c r="E118" s="255" t="s">
        <v>1911</v>
      </c>
      <c r="F118" s="248" t="str">
        <f>"800"</f>
        <v>800</v>
      </c>
      <c r="G118" s="251" t="e">
        <f>#REF!</f>
        <v>#REF!</v>
      </c>
    </row>
    <row r="119" spans="1:7" ht="147" hidden="1" customHeight="1">
      <c r="A119" s="338"/>
      <c r="B119" s="323" t="s">
        <v>1937</v>
      </c>
      <c r="C119" s="249" t="str">
        <f>"04"</f>
        <v>04</v>
      </c>
      <c r="D119" s="249" t="str">
        <f>"05"</f>
        <v>05</v>
      </c>
      <c r="E119" s="255" t="s">
        <v>1912</v>
      </c>
      <c r="F119" s="248"/>
      <c r="G119" s="251">
        <f>G120</f>
        <v>0</v>
      </c>
    </row>
    <row r="120" spans="1:7" ht="25.5" hidden="1" customHeight="1">
      <c r="A120" s="338"/>
      <c r="B120" s="254" t="s">
        <v>1833</v>
      </c>
      <c r="C120" s="249" t="str">
        <f>"04"</f>
        <v>04</v>
      </c>
      <c r="D120" s="249" t="str">
        <f>"05"</f>
        <v>05</v>
      </c>
      <c r="E120" s="255" t="s">
        <v>1912</v>
      </c>
      <c r="F120" s="248" t="str">
        <f>"800"</f>
        <v>800</v>
      </c>
      <c r="G120" s="251"/>
    </row>
    <row r="121" spans="1:7" ht="141.75" hidden="1" customHeight="1">
      <c r="A121" s="338"/>
      <c r="B121" s="323" t="s">
        <v>1938</v>
      </c>
      <c r="C121" s="249" t="str">
        <f t="shared" si="5"/>
        <v>04</v>
      </c>
      <c r="D121" s="249" t="str">
        <f t="shared" si="6"/>
        <v>05</v>
      </c>
      <c r="E121" s="255" t="s">
        <v>1913</v>
      </c>
      <c r="F121" s="248"/>
      <c r="G121" s="251" t="e">
        <f>G122</f>
        <v>#REF!</v>
      </c>
    </row>
    <row r="122" spans="1:7" ht="21" hidden="1" customHeight="1">
      <c r="A122" s="338"/>
      <c r="B122" s="254" t="s">
        <v>1833</v>
      </c>
      <c r="C122" s="249" t="str">
        <f t="shared" si="5"/>
        <v>04</v>
      </c>
      <c r="D122" s="249" t="str">
        <f t="shared" si="6"/>
        <v>05</v>
      </c>
      <c r="E122" s="255" t="s">
        <v>1913</v>
      </c>
      <c r="F122" s="248" t="str">
        <f>"800"</f>
        <v>800</v>
      </c>
      <c r="G122" s="251" t="e">
        <f>#REF!</f>
        <v>#REF!</v>
      </c>
    </row>
    <row r="123" spans="1:7" ht="210" hidden="1" customHeight="1">
      <c r="A123" s="338"/>
      <c r="B123" s="325" t="s">
        <v>178</v>
      </c>
      <c r="C123" s="249" t="str">
        <f t="shared" si="5"/>
        <v>04</v>
      </c>
      <c r="D123" s="249" t="str">
        <f t="shared" si="6"/>
        <v>05</v>
      </c>
      <c r="E123" s="248" t="s">
        <v>781</v>
      </c>
      <c r="F123" s="248"/>
      <c r="G123" s="251" t="e">
        <f>G124</f>
        <v>#REF!</v>
      </c>
    </row>
    <row r="124" spans="1:7" ht="21" hidden="1" customHeight="1">
      <c r="A124" s="338"/>
      <c r="B124" s="325" t="s">
        <v>1131</v>
      </c>
      <c r="C124" s="249" t="str">
        <f t="shared" si="5"/>
        <v>04</v>
      </c>
      <c r="D124" s="249" t="str">
        <f t="shared" si="6"/>
        <v>05</v>
      </c>
      <c r="E124" s="248" t="s">
        <v>179</v>
      </c>
      <c r="F124" s="248" t="str">
        <f>"006"</f>
        <v>006</v>
      </c>
      <c r="G124" s="251" t="e">
        <f>#REF!</f>
        <v>#REF!</v>
      </c>
    </row>
    <row r="125" spans="1:7" ht="166.5" hidden="1" customHeight="1">
      <c r="A125" s="338"/>
      <c r="B125" s="323" t="s">
        <v>1928</v>
      </c>
      <c r="C125" s="249" t="str">
        <f t="shared" ref="C125:C142" si="9">"04"</f>
        <v>04</v>
      </c>
      <c r="D125" s="249" t="str">
        <f t="shared" ref="D125:D138" si="10">"05"</f>
        <v>05</v>
      </c>
      <c r="E125" s="255" t="s">
        <v>1914</v>
      </c>
      <c r="F125" s="248"/>
      <c r="G125" s="251">
        <f>G126</f>
        <v>0</v>
      </c>
    </row>
    <row r="126" spans="1:7" ht="21" hidden="1" customHeight="1">
      <c r="A126" s="338"/>
      <c r="B126" s="254" t="s">
        <v>1833</v>
      </c>
      <c r="C126" s="249" t="str">
        <f t="shared" si="9"/>
        <v>04</v>
      </c>
      <c r="D126" s="249" t="str">
        <f t="shared" si="10"/>
        <v>05</v>
      </c>
      <c r="E126" s="255" t="s">
        <v>1914</v>
      </c>
      <c r="F126" s="248" t="str">
        <f>"800"</f>
        <v>800</v>
      </c>
      <c r="G126" s="251"/>
    </row>
    <row r="127" spans="1:7" ht="170.25" hidden="1" customHeight="1">
      <c r="A127" s="338"/>
      <c r="B127" s="323" t="s">
        <v>1929</v>
      </c>
      <c r="C127" s="249" t="str">
        <f t="shared" si="9"/>
        <v>04</v>
      </c>
      <c r="D127" s="249" t="str">
        <f t="shared" si="10"/>
        <v>05</v>
      </c>
      <c r="E127" s="255" t="s">
        <v>1915</v>
      </c>
      <c r="F127" s="248"/>
      <c r="G127" s="251">
        <f>G128</f>
        <v>0</v>
      </c>
    </row>
    <row r="128" spans="1:7" ht="21" hidden="1" customHeight="1">
      <c r="A128" s="338"/>
      <c r="B128" s="254" t="s">
        <v>1833</v>
      </c>
      <c r="C128" s="249" t="str">
        <f t="shared" si="9"/>
        <v>04</v>
      </c>
      <c r="D128" s="249" t="str">
        <f t="shared" si="10"/>
        <v>05</v>
      </c>
      <c r="E128" s="255" t="s">
        <v>1915</v>
      </c>
      <c r="F128" s="248" t="str">
        <f>"800"</f>
        <v>800</v>
      </c>
      <c r="G128" s="251"/>
    </row>
    <row r="129" spans="1:9" ht="189" hidden="1" customHeight="1">
      <c r="A129" s="338"/>
      <c r="B129" s="323" t="s">
        <v>1930</v>
      </c>
      <c r="C129" s="249" t="str">
        <f t="shared" si="9"/>
        <v>04</v>
      </c>
      <c r="D129" s="249" t="str">
        <f t="shared" si="10"/>
        <v>05</v>
      </c>
      <c r="E129" s="255" t="s">
        <v>1916</v>
      </c>
      <c r="F129" s="248"/>
      <c r="G129" s="251" t="e">
        <f>G130</f>
        <v>#REF!</v>
      </c>
    </row>
    <row r="130" spans="1:9" ht="21" hidden="1" customHeight="1">
      <c r="A130" s="338"/>
      <c r="B130" s="254" t="s">
        <v>1833</v>
      </c>
      <c r="C130" s="249" t="str">
        <f t="shared" si="9"/>
        <v>04</v>
      </c>
      <c r="D130" s="249" t="str">
        <f t="shared" si="10"/>
        <v>05</v>
      </c>
      <c r="E130" s="255" t="s">
        <v>1916</v>
      </c>
      <c r="F130" s="248" t="str">
        <f>"800"</f>
        <v>800</v>
      </c>
      <c r="G130" s="251" t="e">
        <f>#REF!</f>
        <v>#REF!</v>
      </c>
    </row>
    <row r="131" spans="1:9" ht="219" hidden="1" customHeight="1">
      <c r="A131" s="338"/>
      <c r="B131" s="323" t="s">
        <v>1931</v>
      </c>
      <c r="C131" s="249" t="str">
        <f t="shared" si="9"/>
        <v>04</v>
      </c>
      <c r="D131" s="249" t="str">
        <f t="shared" si="10"/>
        <v>05</v>
      </c>
      <c r="E131" s="255" t="s">
        <v>1917</v>
      </c>
      <c r="F131" s="248"/>
      <c r="G131" s="251" t="e">
        <f>G132</f>
        <v>#REF!</v>
      </c>
    </row>
    <row r="132" spans="1:9" ht="21" hidden="1" customHeight="1">
      <c r="A132" s="338"/>
      <c r="B132" s="254" t="s">
        <v>1833</v>
      </c>
      <c r="C132" s="249" t="str">
        <f t="shared" si="9"/>
        <v>04</v>
      </c>
      <c r="D132" s="249" t="str">
        <f t="shared" si="10"/>
        <v>05</v>
      </c>
      <c r="E132" s="255" t="s">
        <v>1917</v>
      </c>
      <c r="F132" s="248" t="str">
        <f>"800"</f>
        <v>800</v>
      </c>
      <c r="G132" s="251" t="e">
        <f>#REF!</f>
        <v>#REF!</v>
      </c>
    </row>
    <row r="133" spans="1:9" ht="207.75" hidden="1" customHeight="1">
      <c r="A133" s="338"/>
      <c r="B133" s="323" t="s">
        <v>1932</v>
      </c>
      <c r="C133" s="249" t="str">
        <f t="shared" si="9"/>
        <v>04</v>
      </c>
      <c r="D133" s="249" t="str">
        <f t="shared" si="10"/>
        <v>05</v>
      </c>
      <c r="E133" s="255" t="s">
        <v>1918</v>
      </c>
      <c r="F133" s="248"/>
      <c r="G133" s="251" t="e">
        <f>G134</f>
        <v>#REF!</v>
      </c>
    </row>
    <row r="134" spans="1:9" ht="21" hidden="1" customHeight="1">
      <c r="A134" s="338"/>
      <c r="B134" s="254" t="s">
        <v>1833</v>
      </c>
      <c r="C134" s="249" t="str">
        <f t="shared" si="9"/>
        <v>04</v>
      </c>
      <c r="D134" s="249" t="str">
        <f t="shared" si="10"/>
        <v>05</v>
      </c>
      <c r="E134" s="255" t="s">
        <v>1918</v>
      </c>
      <c r="F134" s="248" t="str">
        <f>"800"</f>
        <v>800</v>
      </c>
      <c r="G134" s="251" t="e">
        <f>#REF!</f>
        <v>#REF!</v>
      </c>
    </row>
    <row r="135" spans="1:9" ht="171" hidden="1" customHeight="1">
      <c r="A135" s="338"/>
      <c r="B135" s="323" t="s">
        <v>1933</v>
      </c>
      <c r="C135" s="249" t="str">
        <f t="shared" si="9"/>
        <v>04</v>
      </c>
      <c r="D135" s="249" t="str">
        <f t="shared" si="10"/>
        <v>05</v>
      </c>
      <c r="E135" s="255" t="s">
        <v>1919</v>
      </c>
      <c r="F135" s="248"/>
      <c r="G135" s="251" t="e">
        <f>G136</f>
        <v>#REF!</v>
      </c>
    </row>
    <row r="136" spans="1:9" ht="21" hidden="1" customHeight="1">
      <c r="A136" s="338"/>
      <c r="B136" s="254" t="s">
        <v>1833</v>
      </c>
      <c r="C136" s="249" t="str">
        <f t="shared" si="9"/>
        <v>04</v>
      </c>
      <c r="D136" s="249" t="str">
        <f t="shared" si="10"/>
        <v>05</v>
      </c>
      <c r="E136" s="255" t="s">
        <v>1919</v>
      </c>
      <c r="F136" s="248" t="str">
        <f>"800"</f>
        <v>800</v>
      </c>
      <c r="G136" s="251" t="e">
        <f>#REF!</f>
        <v>#REF!</v>
      </c>
    </row>
    <row r="137" spans="1:9" ht="174" hidden="1" customHeight="1">
      <c r="A137" s="338"/>
      <c r="B137" s="323" t="s">
        <v>1934</v>
      </c>
      <c r="C137" s="249" t="str">
        <f t="shared" si="9"/>
        <v>04</v>
      </c>
      <c r="D137" s="249" t="str">
        <f t="shared" si="10"/>
        <v>05</v>
      </c>
      <c r="E137" s="255" t="s">
        <v>1920</v>
      </c>
      <c r="F137" s="248"/>
      <c r="G137" s="251" t="e">
        <f>G138</f>
        <v>#REF!</v>
      </c>
    </row>
    <row r="138" spans="1:9" ht="21" hidden="1" customHeight="1">
      <c r="A138" s="338"/>
      <c r="B138" s="254" t="s">
        <v>1833</v>
      </c>
      <c r="C138" s="249" t="str">
        <f t="shared" si="9"/>
        <v>04</v>
      </c>
      <c r="D138" s="249" t="str">
        <f t="shared" si="10"/>
        <v>05</v>
      </c>
      <c r="E138" s="255" t="s">
        <v>1920</v>
      </c>
      <c r="F138" s="248" t="str">
        <f>"800"</f>
        <v>800</v>
      </c>
      <c r="G138" s="260" t="e">
        <f>#REF!</f>
        <v>#REF!</v>
      </c>
    </row>
    <row r="139" spans="1:9" ht="167.25" hidden="1" customHeight="1">
      <c r="A139" s="338"/>
      <c r="B139" s="323" t="s">
        <v>1935</v>
      </c>
      <c r="C139" s="249" t="str">
        <f t="shared" si="9"/>
        <v>04</v>
      </c>
      <c r="D139" s="249" t="str">
        <f>"05"</f>
        <v>05</v>
      </c>
      <c r="E139" s="255" t="s">
        <v>1921</v>
      </c>
      <c r="F139" s="248"/>
      <c r="G139" s="251" t="e">
        <f>G140</f>
        <v>#REF!</v>
      </c>
      <c r="H139" s="183"/>
      <c r="I139" s="240"/>
    </row>
    <row r="140" spans="1:9" ht="24.75" hidden="1" customHeight="1">
      <c r="A140" s="338"/>
      <c r="B140" s="254" t="s">
        <v>1833</v>
      </c>
      <c r="C140" s="249" t="str">
        <f t="shared" si="9"/>
        <v>04</v>
      </c>
      <c r="D140" s="249" t="str">
        <f>"05"</f>
        <v>05</v>
      </c>
      <c r="E140" s="255" t="s">
        <v>1921</v>
      </c>
      <c r="F140" s="248" t="str">
        <f>"800"</f>
        <v>800</v>
      </c>
      <c r="G140" s="251" t="e">
        <f>#REF!</f>
        <v>#REF!</v>
      </c>
      <c r="H140" s="183"/>
      <c r="I140" s="240"/>
    </row>
    <row r="141" spans="1:9" ht="192" hidden="1" customHeight="1">
      <c r="A141" s="338"/>
      <c r="B141" s="323" t="s">
        <v>1936</v>
      </c>
      <c r="C141" s="249" t="str">
        <f t="shared" si="9"/>
        <v>04</v>
      </c>
      <c r="D141" s="249" t="str">
        <f>"05"</f>
        <v>05</v>
      </c>
      <c r="E141" s="255" t="s">
        <v>1922</v>
      </c>
      <c r="F141" s="248"/>
      <c r="G141" s="251" t="e">
        <f>G142</f>
        <v>#REF!</v>
      </c>
      <c r="H141" s="183"/>
      <c r="I141" s="240"/>
    </row>
    <row r="142" spans="1:9" ht="24.75" hidden="1" customHeight="1">
      <c r="A142" s="338"/>
      <c r="B142" s="254" t="s">
        <v>1833</v>
      </c>
      <c r="C142" s="249" t="str">
        <f t="shared" si="9"/>
        <v>04</v>
      </c>
      <c r="D142" s="249" t="str">
        <f>"05"</f>
        <v>05</v>
      </c>
      <c r="E142" s="255" t="s">
        <v>1922</v>
      </c>
      <c r="F142" s="248" t="str">
        <f>"800"</f>
        <v>800</v>
      </c>
      <c r="G142" s="251" t="e">
        <f>#REF!</f>
        <v>#REF!</v>
      </c>
      <c r="H142" s="183"/>
      <c r="I142" s="240"/>
    </row>
    <row r="143" spans="1:9" ht="102" hidden="1" customHeight="1">
      <c r="A143" s="338"/>
      <c r="B143" s="312" t="s">
        <v>780</v>
      </c>
      <c r="C143" s="145" t="str">
        <f t="shared" si="5"/>
        <v>04</v>
      </c>
      <c r="D143" s="145" t="str">
        <f t="shared" si="6"/>
        <v>05</v>
      </c>
      <c r="E143" s="232" t="s">
        <v>779</v>
      </c>
      <c r="F143" s="232"/>
      <c r="G143" s="108" t="e">
        <f>G144</f>
        <v>#REF!</v>
      </c>
      <c r="H143" s="241"/>
      <c r="I143" s="240"/>
    </row>
    <row r="144" spans="1:9" ht="21" hidden="1" customHeight="1">
      <c r="A144" s="338"/>
      <c r="B144" s="15" t="s">
        <v>1833</v>
      </c>
      <c r="C144" s="151" t="str">
        <f t="shared" si="5"/>
        <v>04</v>
      </c>
      <c r="D144" s="151" t="str">
        <f t="shared" si="6"/>
        <v>05</v>
      </c>
      <c r="E144" s="141" t="s">
        <v>779</v>
      </c>
      <c r="F144" s="232" t="str">
        <f>"800"</f>
        <v>800</v>
      </c>
      <c r="G144" s="187" t="e">
        <f>#REF!</f>
        <v>#REF!</v>
      </c>
    </row>
    <row r="145" spans="1:7" ht="53.25" hidden="1" customHeight="1">
      <c r="A145" s="338"/>
      <c r="B145" s="312" t="s">
        <v>1251</v>
      </c>
      <c r="C145" s="145" t="str">
        <f>"04"</f>
        <v>04</v>
      </c>
      <c r="D145" s="145" t="str">
        <f>"05"</f>
        <v>05</v>
      </c>
      <c r="E145" s="232" t="s">
        <v>519</v>
      </c>
      <c r="F145" s="232"/>
      <c r="G145" s="108" t="e">
        <f>G146</f>
        <v>#REF!</v>
      </c>
    </row>
    <row r="146" spans="1:7" ht="21" hidden="1" customHeight="1">
      <c r="A146" s="338"/>
      <c r="B146" s="15" t="s">
        <v>1833</v>
      </c>
      <c r="C146" s="145" t="str">
        <f>"04"</f>
        <v>04</v>
      </c>
      <c r="D146" s="145" t="str">
        <f>"05"</f>
        <v>05</v>
      </c>
      <c r="E146" s="232" t="s">
        <v>519</v>
      </c>
      <c r="F146" s="232" t="str">
        <f>"800"</f>
        <v>800</v>
      </c>
      <c r="G146" s="108" t="e">
        <f>#REF!</f>
        <v>#REF!</v>
      </c>
    </row>
    <row r="147" spans="1:7" ht="76.5" hidden="1" customHeight="1">
      <c r="A147" s="338"/>
      <c r="B147" s="312" t="s">
        <v>1099</v>
      </c>
      <c r="C147" s="145" t="str">
        <f t="shared" si="5"/>
        <v>04</v>
      </c>
      <c r="D147" s="145" t="str">
        <f t="shared" si="6"/>
        <v>05</v>
      </c>
      <c r="E147" s="232" t="s">
        <v>1100</v>
      </c>
      <c r="F147" s="232"/>
      <c r="G147" s="108" t="e">
        <f>G148</f>
        <v>#REF!</v>
      </c>
    </row>
    <row r="148" spans="1:7" ht="21" hidden="1" customHeight="1">
      <c r="A148" s="338"/>
      <c r="B148" s="15" t="s">
        <v>1833</v>
      </c>
      <c r="C148" s="145" t="str">
        <f t="shared" si="5"/>
        <v>04</v>
      </c>
      <c r="D148" s="145" t="str">
        <f t="shared" si="6"/>
        <v>05</v>
      </c>
      <c r="E148" s="232" t="s">
        <v>1100</v>
      </c>
      <c r="F148" s="232" t="str">
        <f>"800"</f>
        <v>800</v>
      </c>
      <c r="G148" s="108" t="e">
        <f>#REF!</f>
        <v>#REF!</v>
      </c>
    </row>
    <row r="149" spans="1:7" ht="80.25" hidden="1" customHeight="1">
      <c r="A149" s="338"/>
      <c r="B149" s="312" t="s">
        <v>1102</v>
      </c>
      <c r="C149" s="145" t="str">
        <f>"04"</f>
        <v>04</v>
      </c>
      <c r="D149" s="145" t="str">
        <f>"05"</f>
        <v>05</v>
      </c>
      <c r="E149" s="232" t="s">
        <v>1101</v>
      </c>
      <c r="F149" s="232"/>
      <c r="G149" s="108" t="e">
        <f>G150</f>
        <v>#REF!</v>
      </c>
    </row>
    <row r="150" spans="1:7" ht="21" hidden="1" customHeight="1">
      <c r="A150" s="338"/>
      <c r="B150" s="15" t="s">
        <v>1833</v>
      </c>
      <c r="C150" s="145" t="str">
        <f>"04"</f>
        <v>04</v>
      </c>
      <c r="D150" s="145" t="str">
        <f>"05"</f>
        <v>05</v>
      </c>
      <c r="E150" s="232" t="s">
        <v>1101</v>
      </c>
      <c r="F150" s="232" t="str">
        <f>"800"</f>
        <v>800</v>
      </c>
      <c r="G150" s="108" t="e">
        <f>#REF!</f>
        <v>#REF!</v>
      </c>
    </row>
    <row r="151" spans="1:7" ht="96" hidden="1" customHeight="1">
      <c r="A151" s="338"/>
      <c r="B151" s="312" t="s">
        <v>472</v>
      </c>
      <c r="C151" s="145" t="str">
        <f t="shared" si="5"/>
        <v>04</v>
      </c>
      <c r="D151" s="145" t="str">
        <f t="shared" si="6"/>
        <v>05</v>
      </c>
      <c r="E151" s="232" t="s">
        <v>1103</v>
      </c>
      <c r="F151" s="232"/>
      <c r="G151" s="108" t="e">
        <f>G152</f>
        <v>#REF!</v>
      </c>
    </row>
    <row r="152" spans="1:7" ht="21" hidden="1" customHeight="1">
      <c r="A152" s="338"/>
      <c r="B152" s="15" t="s">
        <v>1833</v>
      </c>
      <c r="C152" s="145" t="str">
        <f t="shared" si="5"/>
        <v>04</v>
      </c>
      <c r="D152" s="145" t="str">
        <f t="shared" si="6"/>
        <v>05</v>
      </c>
      <c r="E152" s="232" t="s">
        <v>1103</v>
      </c>
      <c r="F152" s="232" t="str">
        <f>"800"</f>
        <v>800</v>
      </c>
      <c r="G152" s="108" t="e">
        <f>#REF!</f>
        <v>#REF!</v>
      </c>
    </row>
    <row r="153" spans="1:7" ht="63" hidden="1" customHeight="1">
      <c r="A153" s="338"/>
      <c r="B153" s="312" t="s">
        <v>214</v>
      </c>
      <c r="C153" s="145" t="str">
        <f>"04"</f>
        <v>04</v>
      </c>
      <c r="D153" s="145" t="str">
        <f>"05"</f>
        <v>05</v>
      </c>
      <c r="E153" s="232" t="s">
        <v>1104</v>
      </c>
      <c r="F153" s="232"/>
      <c r="G153" s="153" t="e">
        <f>G154</f>
        <v>#REF!</v>
      </c>
    </row>
    <row r="154" spans="1:7" ht="21.75" hidden="1" customHeight="1">
      <c r="A154" s="338"/>
      <c r="B154" s="15" t="s">
        <v>1833</v>
      </c>
      <c r="C154" s="145" t="str">
        <f>"04"</f>
        <v>04</v>
      </c>
      <c r="D154" s="145" t="str">
        <f>"05"</f>
        <v>05</v>
      </c>
      <c r="E154" s="232" t="s">
        <v>1104</v>
      </c>
      <c r="F154" s="232" t="str">
        <f>"800"</f>
        <v>800</v>
      </c>
      <c r="G154" s="153" t="e">
        <f>#REF!</f>
        <v>#REF!</v>
      </c>
    </row>
    <row r="155" spans="1:7" ht="45.75" hidden="1" customHeight="1">
      <c r="A155" s="338"/>
      <c r="B155" s="326" t="s">
        <v>1742</v>
      </c>
      <c r="C155" s="145" t="str">
        <f t="shared" si="5"/>
        <v>04</v>
      </c>
      <c r="D155" s="145" t="str">
        <f t="shared" si="6"/>
        <v>05</v>
      </c>
      <c r="E155" s="6" t="s">
        <v>874</v>
      </c>
      <c r="F155" s="232"/>
      <c r="G155" s="108" t="e">
        <f>G156</f>
        <v>#REF!</v>
      </c>
    </row>
    <row r="156" spans="1:7" ht="21" hidden="1" customHeight="1">
      <c r="A156" s="338"/>
      <c r="B156" s="15" t="s">
        <v>1833</v>
      </c>
      <c r="C156" s="145" t="str">
        <f t="shared" si="5"/>
        <v>04</v>
      </c>
      <c r="D156" s="145" t="str">
        <f t="shared" si="6"/>
        <v>05</v>
      </c>
      <c r="E156" s="6" t="s">
        <v>874</v>
      </c>
      <c r="F156" s="232" t="str">
        <f>"800"</f>
        <v>800</v>
      </c>
      <c r="G156" s="108" t="e">
        <f>#REF!</f>
        <v>#REF!</v>
      </c>
    </row>
    <row r="157" spans="1:7" ht="43.5" hidden="1" customHeight="1">
      <c r="A157" s="338"/>
      <c r="B157" s="312" t="s">
        <v>1302</v>
      </c>
      <c r="C157" s="145" t="str">
        <f>"04"</f>
        <v>04</v>
      </c>
      <c r="D157" s="145" t="str">
        <f>"05"</f>
        <v>05</v>
      </c>
      <c r="E157" s="6" t="s">
        <v>520</v>
      </c>
      <c r="F157" s="232"/>
      <c r="G157" s="108" t="e">
        <f>G158</f>
        <v>#REF!</v>
      </c>
    </row>
    <row r="158" spans="1:7" ht="21" hidden="1" customHeight="1">
      <c r="A158" s="338"/>
      <c r="B158" s="15" t="s">
        <v>1833</v>
      </c>
      <c r="C158" s="145" t="str">
        <f>"04"</f>
        <v>04</v>
      </c>
      <c r="D158" s="145" t="str">
        <f>"05"</f>
        <v>05</v>
      </c>
      <c r="E158" s="6" t="s">
        <v>520</v>
      </c>
      <c r="F158" s="232" t="str">
        <f>"800"</f>
        <v>800</v>
      </c>
      <c r="G158" s="108" t="e">
        <f>#REF!</f>
        <v>#REF!</v>
      </c>
    </row>
    <row r="159" spans="1:7" ht="37.5" hidden="1" customHeight="1">
      <c r="A159" s="338"/>
      <c r="B159" s="315" t="s">
        <v>1105</v>
      </c>
      <c r="C159" s="145" t="str">
        <f t="shared" si="5"/>
        <v>04</v>
      </c>
      <c r="D159" s="145" t="str">
        <f t="shared" si="6"/>
        <v>05</v>
      </c>
      <c r="E159" s="6" t="s">
        <v>47</v>
      </c>
      <c r="F159" s="232"/>
      <c r="G159" s="108" t="e">
        <f>G160</f>
        <v>#REF!</v>
      </c>
    </row>
    <row r="160" spans="1:7" ht="21" hidden="1" customHeight="1">
      <c r="A160" s="338"/>
      <c r="B160" s="15" t="s">
        <v>1833</v>
      </c>
      <c r="C160" s="145" t="str">
        <f t="shared" si="5"/>
        <v>04</v>
      </c>
      <c r="D160" s="145" t="str">
        <f t="shared" si="6"/>
        <v>05</v>
      </c>
      <c r="E160" s="6" t="s">
        <v>47</v>
      </c>
      <c r="F160" s="232" t="str">
        <f>"800"</f>
        <v>800</v>
      </c>
      <c r="G160" s="108" t="e">
        <f>#REF!</f>
        <v>#REF!</v>
      </c>
    </row>
    <row r="161" spans="1:7" ht="37.5" hidden="1" customHeight="1">
      <c r="A161" s="338"/>
      <c r="B161" s="326" t="s">
        <v>778</v>
      </c>
      <c r="C161" s="145" t="str">
        <f t="shared" si="5"/>
        <v>04</v>
      </c>
      <c r="D161" s="145" t="str">
        <f t="shared" si="6"/>
        <v>05</v>
      </c>
      <c r="E161" s="6" t="s">
        <v>48</v>
      </c>
      <c r="F161" s="232"/>
      <c r="G161" s="108" t="e">
        <f>G162</f>
        <v>#REF!</v>
      </c>
    </row>
    <row r="162" spans="1:7" ht="21" hidden="1" customHeight="1">
      <c r="A162" s="338"/>
      <c r="B162" s="15" t="s">
        <v>1833</v>
      </c>
      <c r="C162" s="145" t="str">
        <f t="shared" si="5"/>
        <v>04</v>
      </c>
      <c r="D162" s="145" t="str">
        <f t="shared" si="6"/>
        <v>05</v>
      </c>
      <c r="E162" s="6" t="s">
        <v>48</v>
      </c>
      <c r="F162" s="232" t="str">
        <f>"800"</f>
        <v>800</v>
      </c>
      <c r="G162" s="108" t="e">
        <f>#REF!</f>
        <v>#REF!</v>
      </c>
    </row>
    <row r="163" spans="1:7" ht="36.75" hidden="1" customHeight="1">
      <c r="A163" s="338"/>
      <c r="B163" s="312" t="s">
        <v>1741</v>
      </c>
      <c r="C163" s="145" t="str">
        <f t="shared" si="5"/>
        <v>04</v>
      </c>
      <c r="D163" s="145" t="str">
        <f t="shared" si="6"/>
        <v>05</v>
      </c>
      <c r="E163" s="6" t="s">
        <v>1740</v>
      </c>
      <c r="F163" s="232"/>
      <c r="G163" s="108" t="e">
        <f>G164</f>
        <v>#REF!</v>
      </c>
    </row>
    <row r="164" spans="1:7" ht="21" hidden="1" customHeight="1">
      <c r="A164" s="338"/>
      <c r="B164" s="15" t="s">
        <v>1833</v>
      </c>
      <c r="C164" s="145" t="str">
        <f t="shared" si="5"/>
        <v>04</v>
      </c>
      <c r="D164" s="145" t="str">
        <f t="shared" si="6"/>
        <v>05</v>
      </c>
      <c r="E164" s="6" t="s">
        <v>1740</v>
      </c>
      <c r="F164" s="232" t="str">
        <f>"800"</f>
        <v>800</v>
      </c>
      <c r="G164" s="108" t="e">
        <f>#REF!</f>
        <v>#REF!</v>
      </c>
    </row>
    <row r="165" spans="1:7" ht="75" hidden="1" customHeight="1">
      <c r="A165" s="338"/>
      <c r="B165" s="312" t="s">
        <v>473</v>
      </c>
      <c r="C165" s="145" t="str">
        <f t="shared" si="5"/>
        <v>04</v>
      </c>
      <c r="D165" s="145" t="str">
        <f t="shared" si="6"/>
        <v>05</v>
      </c>
      <c r="E165" s="6" t="s">
        <v>1107</v>
      </c>
      <c r="F165" s="232"/>
      <c r="G165" s="108" t="e">
        <f>G166</f>
        <v>#REF!</v>
      </c>
    </row>
    <row r="166" spans="1:7" ht="21" hidden="1" customHeight="1">
      <c r="A166" s="338"/>
      <c r="B166" s="15" t="s">
        <v>1833</v>
      </c>
      <c r="C166" s="145" t="str">
        <f t="shared" si="5"/>
        <v>04</v>
      </c>
      <c r="D166" s="145" t="str">
        <f t="shared" si="6"/>
        <v>05</v>
      </c>
      <c r="E166" s="6" t="s">
        <v>1107</v>
      </c>
      <c r="F166" s="232" t="str">
        <f>"800"</f>
        <v>800</v>
      </c>
      <c r="G166" s="108" t="e">
        <f>#REF!</f>
        <v>#REF!</v>
      </c>
    </row>
    <row r="167" spans="1:7" ht="80.25" hidden="1" customHeight="1">
      <c r="A167" s="338"/>
      <c r="B167" s="312" t="s">
        <v>1303</v>
      </c>
      <c r="C167" s="145" t="str">
        <f t="shared" si="5"/>
        <v>04</v>
      </c>
      <c r="D167" s="145" t="str">
        <f t="shared" si="6"/>
        <v>05</v>
      </c>
      <c r="E167" s="6" t="s">
        <v>1289</v>
      </c>
      <c r="F167" s="232"/>
      <c r="G167" s="108" t="e">
        <f>#REF!</f>
        <v>#REF!</v>
      </c>
    </row>
    <row r="168" spans="1:7" ht="24.75" hidden="1" customHeight="1">
      <c r="A168" s="338"/>
      <c r="B168" s="15" t="s">
        <v>1833</v>
      </c>
      <c r="C168" s="145" t="str">
        <f t="shared" si="5"/>
        <v>04</v>
      </c>
      <c r="D168" s="145" t="str">
        <f t="shared" si="6"/>
        <v>05</v>
      </c>
      <c r="E168" s="6" t="s">
        <v>1289</v>
      </c>
      <c r="F168" s="232" t="str">
        <f>"800"</f>
        <v>800</v>
      </c>
      <c r="G168" s="108" t="e">
        <f>#REF!</f>
        <v>#REF!</v>
      </c>
    </row>
    <row r="169" spans="1:7" ht="24.75" hidden="1" customHeight="1">
      <c r="A169" s="338"/>
      <c r="B169" s="312" t="s">
        <v>1295</v>
      </c>
      <c r="C169" s="145" t="str">
        <f t="shared" si="5"/>
        <v>04</v>
      </c>
      <c r="D169" s="145" t="str">
        <f t="shared" si="6"/>
        <v>05</v>
      </c>
      <c r="E169" s="6" t="s">
        <v>50</v>
      </c>
      <c r="F169" s="232"/>
      <c r="G169" s="108" t="e">
        <f>#REF!</f>
        <v>#REF!</v>
      </c>
    </row>
    <row r="170" spans="1:7" ht="24.75" hidden="1" customHeight="1">
      <c r="A170" s="338"/>
      <c r="B170" s="15" t="s">
        <v>1833</v>
      </c>
      <c r="C170" s="145" t="str">
        <f t="shared" si="5"/>
        <v>04</v>
      </c>
      <c r="D170" s="145" t="str">
        <f t="shared" si="6"/>
        <v>05</v>
      </c>
      <c r="E170" s="6" t="s">
        <v>50</v>
      </c>
      <c r="F170" s="232" t="str">
        <f>"800"</f>
        <v>800</v>
      </c>
      <c r="G170" s="108" t="e">
        <f>#REF!</f>
        <v>#REF!</v>
      </c>
    </row>
    <row r="171" spans="1:7" ht="39.75" hidden="1" customHeight="1">
      <c r="A171" s="338"/>
      <c r="B171" s="312" t="s">
        <v>1739</v>
      </c>
      <c r="C171" s="145" t="str">
        <f t="shared" si="5"/>
        <v>04</v>
      </c>
      <c r="D171" s="145" t="str">
        <f t="shared" si="6"/>
        <v>05</v>
      </c>
      <c r="E171" s="6" t="s">
        <v>1106</v>
      </c>
      <c r="F171" s="232"/>
      <c r="G171" s="108" t="e">
        <f>G172</f>
        <v>#REF!</v>
      </c>
    </row>
    <row r="172" spans="1:7" ht="24.75" hidden="1" customHeight="1">
      <c r="A172" s="338"/>
      <c r="B172" s="15" t="s">
        <v>1833</v>
      </c>
      <c r="C172" s="145" t="str">
        <f t="shared" si="5"/>
        <v>04</v>
      </c>
      <c r="D172" s="145" t="str">
        <f t="shared" si="6"/>
        <v>05</v>
      </c>
      <c r="E172" s="6" t="s">
        <v>1106</v>
      </c>
      <c r="F172" s="232" t="str">
        <f>"800"</f>
        <v>800</v>
      </c>
      <c r="G172" s="108" t="e">
        <f>#REF!</f>
        <v>#REF!</v>
      </c>
    </row>
    <row r="173" spans="1:7" ht="55.5" hidden="1" customHeight="1">
      <c r="A173" s="338"/>
      <c r="B173" s="312" t="s">
        <v>1744</v>
      </c>
      <c r="C173" s="145" t="str">
        <f t="shared" si="5"/>
        <v>04</v>
      </c>
      <c r="D173" s="145" t="str">
        <f t="shared" si="6"/>
        <v>05</v>
      </c>
      <c r="E173" s="6" t="s">
        <v>51</v>
      </c>
      <c r="F173" s="232"/>
      <c r="G173" s="108" t="e">
        <f>G174</f>
        <v>#REF!</v>
      </c>
    </row>
    <row r="174" spans="1:7" ht="21" hidden="1" customHeight="1">
      <c r="A174" s="338"/>
      <c r="B174" s="15" t="s">
        <v>1833</v>
      </c>
      <c r="C174" s="145" t="str">
        <f t="shared" si="5"/>
        <v>04</v>
      </c>
      <c r="D174" s="145" t="str">
        <f t="shared" si="6"/>
        <v>05</v>
      </c>
      <c r="E174" s="6" t="s">
        <v>51</v>
      </c>
      <c r="F174" s="232" t="str">
        <f>"800"</f>
        <v>800</v>
      </c>
      <c r="G174" s="108" t="e">
        <f>#REF!</f>
        <v>#REF!</v>
      </c>
    </row>
    <row r="175" spans="1:7" ht="21" hidden="1" customHeight="1">
      <c r="A175" s="338"/>
      <c r="B175" s="315" t="s">
        <v>49</v>
      </c>
      <c r="C175" s="145" t="str">
        <f t="shared" si="5"/>
        <v>04</v>
      </c>
      <c r="D175" s="145" t="str">
        <f t="shared" si="6"/>
        <v>05</v>
      </c>
      <c r="E175" s="6" t="s">
        <v>1743</v>
      </c>
      <c r="F175" s="232"/>
      <c r="G175" s="108" t="e">
        <f>G176</f>
        <v>#REF!</v>
      </c>
    </row>
    <row r="176" spans="1:7" ht="21" hidden="1" customHeight="1">
      <c r="A176" s="338"/>
      <c r="B176" s="15" t="s">
        <v>1833</v>
      </c>
      <c r="C176" s="145" t="str">
        <f t="shared" si="5"/>
        <v>04</v>
      </c>
      <c r="D176" s="145" t="str">
        <f t="shared" si="6"/>
        <v>05</v>
      </c>
      <c r="E176" s="6" t="s">
        <v>1743</v>
      </c>
      <c r="F176" s="232" t="str">
        <f>"800"</f>
        <v>800</v>
      </c>
      <c r="G176" s="108" t="e">
        <f>#REF!</f>
        <v>#REF!</v>
      </c>
    </row>
    <row r="177" spans="1:9" s="133" customFormat="1" ht="33" customHeight="1">
      <c r="A177" s="337" t="s">
        <v>2350</v>
      </c>
      <c r="B177" s="353" t="s">
        <v>2394</v>
      </c>
      <c r="C177" s="354" t="str">
        <f>"05"</f>
        <v>05</v>
      </c>
      <c r="D177" s="149" t="str">
        <f>"03"</f>
        <v>03</v>
      </c>
      <c r="E177" s="355"/>
      <c r="F177" s="10"/>
      <c r="G177" s="180">
        <f>G178+G179+G309++G310+G312+G313+G314+G315+G316</f>
        <v>9664.6999999999989</v>
      </c>
      <c r="I177" s="132"/>
    </row>
    <row r="178" spans="1:9" ht="136.5" customHeight="1">
      <c r="A178" s="338" t="s">
        <v>2351</v>
      </c>
      <c r="B178" s="314" t="s">
        <v>2329</v>
      </c>
      <c r="C178" s="290" t="str">
        <f>"05"</f>
        <v>05</v>
      </c>
      <c r="D178" s="145" t="str">
        <f>"03"</f>
        <v>03</v>
      </c>
      <c r="E178" s="6" t="s">
        <v>2305</v>
      </c>
      <c r="F178" s="297">
        <v>200</v>
      </c>
      <c r="G178" s="108">
        <v>325.2</v>
      </c>
    </row>
    <row r="179" spans="1:9" ht="94.5" customHeight="1">
      <c r="A179" s="338" t="s">
        <v>2352</v>
      </c>
      <c r="B179" s="314" t="s">
        <v>2329</v>
      </c>
      <c r="C179" s="290" t="str">
        <f>"05"</f>
        <v>05</v>
      </c>
      <c r="D179" s="145" t="str">
        <f>"03"</f>
        <v>03</v>
      </c>
      <c r="E179" s="6" t="s">
        <v>2304</v>
      </c>
      <c r="F179" s="273">
        <v>200</v>
      </c>
      <c r="G179" s="108">
        <v>250.9</v>
      </c>
    </row>
    <row r="180" spans="1:9" ht="34.950000000000003" hidden="1" customHeight="1">
      <c r="A180" s="338"/>
      <c r="B180" s="315" t="s">
        <v>1835</v>
      </c>
      <c r="C180" s="290" t="str">
        <f>"05"</f>
        <v>05</v>
      </c>
      <c r="D180" s="145" t="str">
        <f>"03"</f>
        <v>03</v>
      </c>
      <c r="E180" s="6" t="s">
        <v>1996</v>
      </c>
      <c r="F180" s="232">
        <v>200</v>
      </c>
      <c r="G180" s="108" t="e">
        <f>#REF!</f>
        <v>#REF!</v>
      </c>
    </row>
    <row r="181" spans="1:9" ht="80.25" hidden="1" customHeight="1">
      <c r="A181" s="338"/>
      <c r="B181" s="315" t="s">
        <v>1830</v>
      </c>
      <c r="C181" s="145" t="str">
        <f t="shared" si="5"/>
        <v>04</v>
      </c>
      <c r="D181" s="145" t="str">
        <f t="shared" si="6"/>
        <v>05</v>
      </c>
      <c r="E181" s="6" t="s">
        <v>1829</v>
      </c>
      <c r="F181" s="232"/>
      <c r="G181" s="108" t="e">
        <f>G182</f>
        <v>#REF!</v>
      </c>
    </row>
    <row r="182" spans="1:9" ht="43.5" hidden="1" customHeight="1">
      <c r="A182" s="338"/>
      <c r="B182" s="315" t="s">
        <v>1835</v>
      </c>
      <c r="C182" s="150" t="str">
        <f t="shared" si="5"/>
        <v>04</v>
      </c>
      <c r="D182" s="150" t="str">
        <f>"05"</f>
        <v>05</v>
      </c>
      <c r="E182" s="6" t="s">
        <v>1829</v>
      </c>
      <c r="F182" s="232" t="str">
        <f>"200"</f>
        <v>200</v>
      </c>
      <c r="G182" s="182" t="e">
        <f>#REF!</f>
        <v>#REF!</v>
      </c>
    </row>
    <row r="183" spans="1:9" ht="21" hidden="1" customHeight="1">
      <c r="A183" s="338"/>
      <c r="B183" s="312" t="s">
        <v>1055</v>
      </c>
      <c r="C183" s="150" t="str">
        <f t="shared" si="5"/>
        <v>04</v>
      </c>
      <c r="D183" s="150" t="str">
        <f>"09"</f>
        <v>09</v>
      </c>
      <c r="E183" s="6"/>
      <c r="F183" s="232"/>
      <c r="G183" s="108" t="e">
        <f>G184</f>
        <v>#REF!</v>
      </c>
    </row>
    <row r="184" spans="1:9" ht="60" hidden="1" customHeight="1">
      <c r="A184" s="338"/>
      <c r="B184" s="312" t="s">
        <v>1826</v>
      </c>
      <c r="C184" s="150" t="str">
        <f t="shared" si="5"/>
        <v>04</v>
      </c>
      <c r="D184" s="150" t="str">
        <f>"09"</f>
        <v>09</v>
      </c>
      <c r="E184" s="232" t="s">
        <v>1678</v>
      </c>
      <c r="F184" s="232"/>
      <c r="G184" s="108" t="e">
        <f>G185+G186+G187</f>
        <v>#REF!</v>
      </c>
    </row>
    <row r="185" spans="1:9" ht="18.75" hidden="1" customHeight="1">
      <c r="A185" s="338"/>
      <c r="B185" s="312" t="s">
        <v>1054</v>
      </c>
      <c r="C185" s="150" t="str">
        <f t="shared" si="5"/>
        <v>04</v>
      </c>
      <c r="D185" s="150" t="str">
        <f>"09"</f>
        <v>09</v>
      </c>
      <c r="E185" s="232" t="s">
        <v>1678</v>
      </c>
      <c r="F185" s="56" t="str">
        <f>"003"</f>
        <v>003</v>
      </c>
      <c r="G185" s="108" t="e">
        <f>#REF!</f>
        <v>#REF!</v>
      </c>
    </row>
    <row r="186" spans="1:9" ht="40.950000000000003" hidden="1" customHeight="1">
      <c r="A186" s="338"/>
      <c r="B186" s="315" t="s">
        <v>1835</v>
      </c>
      <c r="C186" s="150" t="str">
        <f t="shared" si="5"/>
        <v>04</v>
      </c>
      <c r="D186" s="150" t="str">
        <f>"09"</f>
        <v>09</v>
      </c>
      <c r="E186" s="232" t="s">
        <v>1678</v>
      </c>
      <c r="F186" s="213" t="s">
        <v>1837</v>
      </c>
      <c r="G186" s="108" t="e">
        <f>#REF!</f>
        <v>#REF!</v>
      </c>
    </row>
    <row r="187" spans="1:9" ht="39.75" hidden="1" customHeight="1">
      <c r="A187" s="338"/>
      <c r="B187" s="312" t="s">
        <v>1097</v>
      </c>
      <c r="C187" s="145" t="str">
        <f t="shared" si="5"/>
        <v>04</v>
      </c>
      <c r="D187" s="145" t="str">
        <f>"09"</f>
        <v>09</v>
      </c>
      <c r="E187" s="232" t="s">
        <v>1678</v>
      </c>
      <c r="F187" s="56" t="str">
        <f>"020"</f>
        <v>020</v>
      </c>
      <c r="G187" s="108" t="e">
        <f>#REF!</f>
        <v>#REF!</v>
      </c>
    </row>
    <row r="188" spans="1:9" ht="32.25" hidden="1" customHeight="1">
      <c r="A188" s="338"/>
      <c r="B188" s="312" t="s">
        <v>293</v>
      </c>
      <c r="C188" s="145" t="str">
        <f t="shared" si="5"/>
        <v>04</v>
      </c>
      <c r="D188" s="145" t="str">
        <f>"12"</f>
        <v>12</v>
      </c>
      <c r="E188" s="232"/>
      <c r="F188" s="56"/>
      <c r="G188" s="108" t="e">
        <f>G189+G191</f>
        <v>#REF!</v>
      </c>
    </row>
    <row r="189" spans="1:9" ht="39.75" hidden="1" customHeight="1">
      <c r="A189" s="338"/>
      <c r="B189" s="318" t="s">
        <v>1811</v>
      </c>
      <c r="C189" s="145" t="str">
        <f t="shared" si="5"/>
        <v>04</v>
      </c>
      <c r="D189" s="145" t="str">
        <f>"12"</f>
        <v>12</v>
      </c>
      <c r="E189" s="232" t="s">
        <v>1878</v>
      </c>
      <c r="F189" s="232"/>
      <c r="G189" s="108" t="e">
        <f>G190</f>
        <v>#REF!</v>
      </c>
    </row>
    <row r="190" spans="1:9" ht="39.75" hidden="1" customHeight="1">
      <c r="A190" s="338"/>
      <c r="B190" s="315" t="s">
        <v>1835</v>
      </c>
      <c r="C190" s="145" t="str">
        <f t="shared" si="5"/>
        <v>04</v>
      </c>
      <c r="D190" s="145" t="str">
        <f>"12"</f>
        <v>12</v>
      </c>
      <c r="E190" s="232" t="s">
        <v>1878</v>
      </c>
      <c r="F190" s="55" t="s">
        <v>1837</v>
      </c>
      <c r="G190" s="108" t="e">
        <f>#REF!+#REF!</f>
        <v>#REF!</v>
      </c>
    </row>
    <row r="191" spans="1:9" ht="57" hidden="1" customHeight="1">
      <c r="A191" s="338"/>
      <c r="B191" s="327" t="s">
        <v>1806</v>
      </c>
      <c r="C191" s="145" t="str">
        <f>"04"</f>
        <v>04</v>
      </c>
      <c r="D191" s="145" t="str">
        <f>"12"</f>
        <v>12</v>
      </c>
      <c r="E191" s="232" t="s">
        <v>1879</v>
      </c>
      <c r="F191" s="232"/>
      <c r="G191" s="108" t="e">
        <f>G192</f>
        <v>#REF!</v>
      </c>
    </row>
    <row r="192" spans="1:9" ht="39.75" hidden="1" customHeight="1">
      <c r="A192" s="338"/>
      <c r="B192" s="315" t="s">
        <v>1835</v>
      </c>
      <c r="C192" s="145" t="str">
        <f>"04"</f>
        <v>04</v>
      </c>
      <c r="D192" s="145" t="str">
        <f>"12"</f>
        <v>12</v>
      </c>
      <c r="E192" s="232" t="s">
        <v>1879</v>
      </c>
      <c r="F192" s="232">
        <v>200</v>
      </c>
      <c r="G192" s="108" t="e">
        <f>#REF!</f>
        <v>#REF!</v>
      </c>
    </row>
    <row r="193" spans="1:14" s="133" customFormat="1" ht="21" hidden="1" customHeight="1">
      <c r="A193" s="337"/>
      <c r="B193" s="311" t="s">
        <v>1737</v>
      </c>
      <c r="C193" s="214" t="s">
        <v>1733</v>
      </c>
      <c r="D193" s="214" t="s">
        <v>912</v>
      </c>
      <c r="E193" s="10"/>
      <c r="F193" s="10"/>
      <c r="G193" s="180" t="e">
        <f>G194</f>
        <v>#REF!</v>
      </c>
      <c r="I193" s="132"/>
    </row>
    <row r="194" spans="1:14" ht="79.5" hidden="1" customHeight="1">
      <c r="A194" s="338"/>
      <c r="B194" s="315" t="s">
        <v>1732</v>
      </c>
      <c r="C194" s="55" t="s">
        <v>1733</v>
      </c>
      <c r="D194" s="55" t="s">
        <v>912</v>
      </c>
      <c r="E194" s="232" t="s">
        <v>1734</v>
      </c>
      <c r="F194" s="55"/>
      <c r="G194" s="108" t="e">
        <f>G195</f>
        <v>#REF!</v>
      </c>
    </row>
    <row r="195" spans="1:14" ht="57" hidden="1" customHeight="1">
      <c r="A195" s="338"/>
      <c r="B195" s="35" t="s">
        <v>1736</v>
      </c>
      <c r="C195" s="55" t="s">
        <v>1733</v>
      </c>
      <c r="D195" s="55" t="s">
        <v>912</v>
      </c>
      <c r="E195" s="232" t="s">
        <v>1734</v>
      </c>
      <c r="F195" s="55" t="s">
        <v>1735</v>
      </c>
      <c r="G195" s="108" t="e">
        <f>#REF!</f>
        <v>#REF!</v>
      </c>
    </row>
    <row r="196" spans="1:14" s="133" customFormat="1" ht="21.75" hidden="1" customHeight="1">
      <c r="A196" s="337"/>
      <c r="B196" s="311" t="s">
        <v>764</v>
      </c>
      <c r="C196" s="149" t="str">
        <f t="shared" ref="C196:C222" si="11">"07"</f>
        <v>07</v>
      </c>
      <c r="D196" s="139"/>
      <c r="E196" s="134"/>
      <c r="F196" s="10"/>
      <c r="G196" s="180" t="e">
        <f>G197+G223+G278+G294</f>
        <v>#REF!</v>
      </c>
      <c r="I196" s="132"/>
    </row>
    <row r="197" spans="1:14" s="133" customFormat="1" ht="27.75" hidden="1" customHeight="1">
      <c r="A197" s="337"/>
      <c r="B197" s="309" t="s">
        <v>1842</v>
      </c>
      <c r="C197" s="145" t="str">
        <f t="shared" si="11"/>
        <v>07</v>
      </c>
      <c r="D197" s="145" t="str">
        <f t="shared" ref="D197:D206" si="12">"01"</f>
        <v>01</v>
      </c>
      <c r="E197" s="134"/>
      <c r="F197" s="10"/>
      <c r="G197" s="108" t="e">
        <f>G198+G207+G210+G205+G221+G202+G217+G219+G215+G213</f>
        <v>#REF!</v>
      </c>
      <c r="I197" s="132"/>
    </row>
    <row r="198" spans="1:14" ht="26.25" hidden="1" customHeight="1">
      <c r="A198" s="338"/>
      <c r="B198" s="309" t="s">
        <v>1841</v>
      </c>
      <c r="C198" s="145" t="str">
        <f t="shared" si="11"/>
        <v>07</v>
      </c>
      <c r="D198" s="145" t="str">
        <f t="shared" si="12"/>
        <v>01</v>
      </c>
      <c r="E198" s="232" t="s">
        <v>95</v>
      </c>
      <c r="F198" s="232"/>
      <c r="G198" s="108" t="e">
        <f>G199+G200+G201</f>
        <v>#REF!</v>
      </c>
    </row>
    <row r="199" spans="1:14" ht="21" hidden="1" customHeight="1">
      <c r="A199" s="338"/>
      <c r="B199" s="312" t="s">
        <v>767</v>
      </c>
      <c r="C199" s="145" t="str">
        <f t="shared" si="11"/>
        <v>07</v>
      </c>
      <c r="D199" s="145" t="str">
        <f t="shared" si="12"/>
        <v>01</v>
      </c>
      <c r="E199" s="232" t="s">
        <v>766</v>
      </c>
      <c r="F199" s="232" t="str">
        <f>"005"</f>
        <v>005</v>
      </c>
      <c r="G199" s="108" t="e">
        <f>#REF!</f>
        <v>#REF!</v>
      </c>
    </row>
    <row r="200" spans="1:14" ht="42.75" hidden="1" customHeight="1">
      <c r="A200" s="338"/>
      <c r="B200" s="315" t="s">
        <v>1839</v>
      </c>
      <c r="C200" s="145" t="str">
        <f t="shared" si="11"/>
        <v>07</v>
      </c>
      <c r="D200" s="145" t="str">
        <f t="shared" si="12"/>
        <v>01</v>
      </c>
      <c r="E200" s="232" t="s">
        <v>95</v>
      </c>
      <c r="F200" s="232">
        <v>600</v>
      </c>
      <c r="G200" s="108" t="e">
        <f>#REF!</f>
        <v>#REF!</v>
      </c>
    </row>
    <row r="201" spans="1:14" ht="48" hidden="1" customHeight="1">
      <c r="A201" s="338"/>
      <c r="B201" s="312" t="s">
        <v>438</v>
      </c>
      <c r="C201" s="145" t="str">
        <f t="shared" si="11"/>
        <v>07</v>
      </c>
      <c r="D201" s="145" t="str">
        <f t="shared" si="12"/>
        <v>01</v>
      </c>
      <c r="E201" s="232" t="s">
        <v>95</v>
      </c>
      <c r="F201" s="232">
        <v>822</v>
      </c>
      <c r="G201" s="108" t="e">
        <f>#REF!</f>
        <v>#REF!</v>
      </c>
    </row>
    <row r="202" spans="1:14" ht="81" hidden="1" customHeight="1">
      <c r="A202" s="338"/>
      <c r="B202" s="312" t="s">
        <v>1795</v>
      </c>
      <c r="C202" s="145" t="str">
        <f t="shared" si="11"/>
        <v>07</v>
      </c>
      <c r="D202" s="145" t="str">
        <f>"01"</f>
        <v>01</v>
      </c>
      <c r="E202" s="232" t="s">
        <v>1901</v>
      </c>
      <c r="F202" s="232"/>
      <c r="G202" s="108" t="e">
        <f>G203+G204</f>
        <v>#REF!</v>
      </c>
    </row>
    <row r="203" spans="1:14" ht="58.5" hidden="1" customHeight="1">
      <c r="A203" s="338"/>
      <c r="B203" s="312" t="s">
        <v>1840</v>
      </c>
      <c r="C203" s="145" t="str">
        <f t="shared" si="11"/>
        <v>07</v>
      </c>
      <c r="D203" s="145" t="str">
        <f>"01"</f>
        <v>01</v>
      </c>
      <c r="E203" s="232" t="s">
        <v>1901</v>
      </c>
      <c r="F203" s="232">
        <v>600</v>
      </c>
      <c r="G203" s="108" t="e">
        <f>#REF!</f>
        <v>#REF!</v>
      </c>
    </row>
    <row r="204" spans="1:14" ht="39" hidden="1" customHeight="1">
      <c r="A204" s="338"/>
      <c r="B204" s="312" t="s">
        <v>438</v>
      </c>
      <c r="C204" s="145" t="str">
        <f t="shared" si="11"/>
        <v>07</v>
      </c>
      <c r="D204" s="145" t="str">
        <f>"01"</f>
        <v>01</v>
      </c>
      <c r="E204" s="232" t="s">
        <v>1796</v>
      </c>
      <c r="F204" s="232">
        <v>822</v>
      </c>
      <c r="G204" s="108" t="e">
        <f>#REF!</f>
        <v>#REF!</v>
      </c>
    </row>
    <row r="205" spans="1:14" ht="59.25" hidden="1" customHeight="1">
      <c r="A205" s="338"/>
      <c r="B205" s="315" t="s">
        <v>449</v>
      </c>
      <c r="C205" s="145" t="str">
        <f t="shared" si="11"/>
        <v>07</v>
      </c>
      <c r="D205" s="145" t="str">
        <f t="shared" si="12"/>
        <v>01</v>
      </c>
      <c r="E205" s="232" t="s">
        <v>450</v>
      </c>
      <c r="F205" s="55"/>
      <c r="G205" s="108" t="e">
        <f>G206</f>
        <v>#REF!</v>
      </c>
      <c r="N205" s="235" t="s">
        <v>1823</v>
      </c>
    </row>
    <row r="206" spans="1:14" ht="38.25" hidden="1" customHeight="1">
      <c r="A206" s="338"/>
      <c r="B206" s="312" t="s">
        <v>1487</v>
      </c>
      <c r="C206" s="145" t="str">
        <f t="shared" si="11"/>
        <v>07</v>
      </c>
      <c r="D206" s="145" t="str">
        <f t="shared" si="12"/>
        <v>01</v>
      </c>
      <c r="E206" s="232" t="s">
        <v>450</v>
      </c>
      <c r="F206" s="55" t="s">
        <v>517</v>
      </c>
      <c r="G206" s="108" t="e">
        <f>#REF!</f>
        <v>#REF!</v>
      </c>
    </row>
    <row r="207" spans="1:14" s="241" customFormat="1" ht="76.5" hidden="1" customHeight="1">
      <c r="A207" s="338"/>
      <c r="B207" s="326" t="s">
        <v>29</v>
      </c>
      <c r="C207" s="145" t="str">
        <f t="shared" si="11"/>
        <v>07</v>
      </c>
      <c r="D207" s="145" t="str">
        <f t="shared" ref="D207:D216" si="13">"01"</f>
        <v>01</v>
      </c>
      <c r="E207" s="232" t="s">
        <v>1894</v>
      </c>
      <c r="F207" s="232"/>
      <c r="G207" s="108" t="e">
        <f>G208+G209</f>
        <v>#REF!</v>
      </c>
      <c r="H207" s="183"/>
      <c r="I207" s="240"/>
    </row>
    <row r="208" spans="1:14" s="241" customFormat="1" ht="78.75" hidden="1" customHeight="1">
      <c r="A208" s="338"/>
      <c r="B208" s="312" t="s">
        <v>437</v>
      </c>
      <c r="C208" s="145" t="str">
        <f t="shared" si="11"/>
        <v>07</v>
      </c>
      <c r="D208" s="145" t="str">
        <f t="shared" si="13"/>
        <v>01</v>
      </c>
      <c r="E208" s="232" t="s">
        <v>1554</v>
      </c>
      <c r="F208" s="232">
        <v>821</v>
      </c>
      <c r="G208" s="184" t="e">
        <f>#REF!</f>
        <v>#REF!</v>
      </c>
      <c r="H208" s="183"/>
      <c r="I208" s="240"/>
    </row>
    <row r="209" spans="1:9" s="241" customFormat="1" ht="42.75" hidden="1" customHeight="1">
      <c r="A209" s="338"/>
      <c r="B209" s="315" t="s">
        <v>1839</v>
      </c>
      <c r="C209" s="145" t="str">
        <f t="shared" si="11"/>
        <v>07</v>
      </c>
      <c r="D209" s="145" t="str">
        <f t="shared" si="13"/>
        <v>01</v>
      </c>
      <c r="E209" s="232" t="s">
        <v>1894</v>
      </c>
      <c r="F209" s="232">
        <v>600</v>
      </c>
      <c r="G209" s="184" t="e">
        <f>#REF!</f>
        <v>#REF!</v>
      </c>
      <c r="H209" s="183"/>
      <c r="I209" s="240"/>
    </row>
    <row r="210" spans="1:9" s="241" customFormat="1" ht="57" hidden="1" customHeight="1">
      <c r="A210" s="338"/>
      <c r="B210" s="328" t="s">
        <v>1821</v>
      </c>
      <c r="C210" s="145" t="str">
        <f t="shared" si="11"/>
        <v>07</v>
      </c>
      <c r="D210" s="145" t="str">
        <f t="shared" si="13"/>
        <v>01</v>
      </c>
      <c r="E210" s="232" t="s">
        <v>1889</v>
      </c>
      <c r="F210" s="232"/>
      <c r="G210" s="108" t="e">
        <f>G211+G212</f>
        <v>#REF!</v>
      </c>
      <c r="H210" s="183"/>
      <c r="I210" s="240"/>
    </row>
    <row r="211" spans="1:9" s="241" customFormat="1" ht="79.5" hidden="1" customHeight="1">
      <c r="A211" s="338"/>
      <c r="B211" s="312" t="s">
        <v>437</v>
      </c>
      <c r="C211" s="145" t="str">
        <f t="shared" si="11"/>
        <v>07</v>
      </c>
      <c r="D211" s="145" t="str">
        <f t="shared" si="13"/>
        <v>01</v>
      </c>
      <c r="E211" s="232" t="s">
        <v>1555</v>
      </c>
      <c r="F211" s="232">
        <v>821</v>
      </c>
      <c r="G211" s="108" t="e">
        <f>#REF!</f>
        <v>#REF!</v>
      </c>
      <c r="H211" s="183"/>
      <c r="I211" s="240"/>
    </row>
    <row r="212" spans="1:9" s="241" customFormat="1" ht="49.5" hidden="1" customHeight="1">
      <c r="A212" s="338"/>
      <c r="B212" s="315" t="s">
        <v>1839</v>
      </c>
      <c r="C212" s="145" t="str">
        <f t="shared" si="11"/>
        <v>07</v>
      </c>
      <c r="D212" s="145" t="str">
        <f t="shared" si="13"/>
        <v>01</v>
      </c>
      <c r="E212" s="232" t="s">
        <v>1889</v>
      </c>
      <c r="F212" s="232">
        <v>600</v>
      </c>
      <c r="G212" s="108" t="e">
        <f>#REF!</f>
        <v>#REF!</v>
      </c>
      <c r="H212" s="183"/>
      <c r="I212" s="240"/>
    </row>
    <row r="213" spans="1:9" s="241" customFormat="1" ht="96.75" hidden="1" customHeight="1">
      <c r="A213" s="338"/>
      <c r="B213" s="329" t="s">
        <v>1799</v>
      </c>
      <c r="C213" s="145" t="str">
        <f t="shared" si="11"/>
        <v>07</v>
      </c>
      <c r="D213" s="145" t="str">
        <f t="shared" si="13"/>
        <v>01</v>
      </c>
      <c r="E213" s="232" t="s">
        <v>1892</v>
      </c>
      <c r="F213" s="232"/>
      <c r="G213" s="108" t="e">
        <f>G214</f>
        <v>#REF!</v>
      </c>
      <c r="H213" s="183"/>
      <c r="I213" s="240"/>
    </row>
    <row r="214" spans="1:9" s="241" customFormat="1" ht="45" hidden="1" customHeight="1">
      <c r="A214" s="338"/>
      <c r="B214" s="315" t="s">
        <v>1839</v>
      </c>
      <c r="C214" s="145" t="str">
        <f t="shared" si="11"/>
        <v>07</v>
      </c>
      <c r="D214" s="145" t="str">
        <f t="shared" si="13"/>
        <v>01</v>
      </c>
      <c r="E214" s="232" t="s">
        <v>1892</v>
      </c>
      <c r="F214" s="232">
        <v>600</v>
      </c>
      <c r="G214" s="108" t="e">
        <f>#REF!</f>
        <v>#REF!</v>
      </c>
      <c r="H214" s="183"/>
      <c r="I214" s="240"/>
    </row>
    <row r="215" spans="1:9" s="241" customFormat="1" ht="77.25" hidden="1" customHeight="1">
      <c r="A215" s="338"/>
      <c r="B215" s="326" t="s">
        <v>1798</v>
      </c>
      <c r="C215" s="145" t="str">
        <f t="shared" si="11"/>
        <v>07</v>
      </c>
      <c r="D215" s="145" t="str">
        <f t="shared" si="13"/>
        <v>01</v>
      </c>
      <c r="E215" s="232" t="s">
        <v>1822</v>
      </c>
      <c r="F215" s="232"/>
      <c r="G215" s="108" t="e">
        <f>G216</f>
        <v>#REF!</v>
      </c>
      <c r="H215" s="183"/>
      <c r="I215" s="240"/>
    </row>
    <row r="216" spans="1:9" s="241" customFormat="1" ht="40.5" hidden="1" customHeight="1">
      <c r="A216" s="338"/>
      <c r="B216" s="315" t="s">
        <v>1839</v>
      </c>
      <c r="C216" s="145" t="str">
        <f t="shared" si="11"/>
        <v>07</v>
      </c>
      <c r="D216" s="145" t="str">
        <f t="shared" si="13"/>
        <v>01</v>
      </c>
      <c r="E216" s="232" t="s">
        <v>1822</v>
      </c>
      <c r="F216" s="232">
        <v>600</v>
      </c>
      <c r="G216" s="108" t="e">
        <f>#REF!</f>
        <v>#REF!</v>
      </c>
      <c r="H216" s="183"/>
      <c r="I216" s="240"/>
    </row>
    <row r="217" spans="1:9" s="241" customFormat="1" ht="64.5" hidden="1" customHeight="1">
      <c r="A217" s="338"/>
      <c r="B217" s="312" t="s">
        <v>1820</v>
      </c>
      <c r="C217" s="145" t="str">
        <f>"07"</f>
        <v>07</v>
      </c>
      <c r="D217" s="145" t="str">
        <f t="shared" ref="D217:D222" si="14">"01"</f>
        <v>01</v>
      </c>
      <c r="E217" s="232" t="s">
        <v>1455</v>
      </c>
      <c r="F217" s="232"/>
      <c r="G217" s="108" t="e">
        <f>G218</f>
        <v>#REF!</v>
      </c>
      <c r="H217" s="183"/>
      <c r="I217" s="240"/>
    </row>
    <row r="218" spans="1:9" s="241" customFormat="1" ht="40.5" hidden="1" customHeight="1">
      <c r="A218" s="338"/>
      <c r="B218" s="315" t="s">
        <v>1839</v>
      </c>
      <c r="C218" s="145" t="str">
        <f>"07"</f>
        <v>07</v>
      </c>
      <c r="D218" s="145" t="str">
        <f t="shared" si="14"/>
        <v>01</v>
      </c>
      <c r="E218" s="232" t="s">
        <v>1455</v>
      </c>
      <c r="F218" s="232">
        <v>600</v>
      </c>
      <c r="G218" s="108" t="e">
        <f>#REF!</f>
        <v>#REF!</v>
      </c>
      <c r="H218" s="183"/>
      <c r="I218" s="240"/>
    </row>
    <row r="219" spans="1:9" s="241" customFormat="1" ht="75" hidden="1" customHeight="1">
      <c r="A219" s="338"/>
      <c r="B219" s="312" t="s">
        <v>1775</v>
      </c>
      <c r="C219" s="145" t="str">
        <f>"07"</f>
        <v>07</v>
      </c>
      <c r="D219" s="145" t="str">
        <f t="shared" si="14"/>
        <v>01</v>
      </c>
      <c r="E219" s="1" t="s">
        <v>1864</v>
      </c>
      <c r="F219" s="232"/>
      <c r="G219" s="108" t="e">
        <f>G220</f>
        <v>#REF!</v>
      </c>
      <c r="H219" s="183"/>
      <c r="I219" s="240"/>
    </row>
    <row r="220" spans="1:9" s="241" customFormat="1" ht="38.25" hidden="1" customHeight="1">
      <c r="A220" s="338"/>
      <c r="B220" s="315" t="s">
        <v>1839</v>
      </c>
      <c r="C220" s="145" t="str">
        <f>"07"</f>
        <v>07</v>
      </c>
      <c r="D220" s="145" t="str">
        <f t="shared" si="14"/>
        <v>01</v>
      </c>
      <c r="E220" s="1" t="s">
        <v>1864</v>
      </c>
      <c r="F220" s="232">
        <v>600</v>
      </c>
      <c r="G220" s="108" t="e">
        <f>#REF!</f>
        <v>#REF!</v>
      </c>
      <c r="H220" s="183"/>
      <c r="I220" s="240"/>
    </row>
    <row r="221" spans="1:9" s="241" customFormat="1" ht="40.5" hidden="1" customHeight="1">
      <c r="A221" s="338"/>
      <c r="B221" s="312" t="s">
        <v>1738</v>
      </c>
      <c r="C221" s="145" t="str">
        <f t="shared" si="11"/>
        <v>07</v>
      </c>
      <c r="D221" s="145" t="str">
        <f t="shared" si="14"/>
        <v>01</v>
      </c>
      <c r="E221" s="232" t="s">
        <v>1420</v>
      </c>
      <c r="F221" s="232"/>
      <c r="G221" s="108" t="e">
        <f>#REF!</f>
        <v>#REF!</v>
      </c>
      <c r="H221" s="183"/>
      <c r="I221" s="240"/>
    </row>
    <row r="222" spans="1:9" s="241" customFormat="1" ht="40.5" hidden="1" customHeight="1">
      <c r="A222" s="338"/>
      <c r="B222" s="315" t="s">
        <v>1839</v>
      </c>
      <c r="C222" s="145" t="str">
        <f t="shared" si="11"/>
        <v>07</v>
      </c>
      <c r="D222" s="145" t="str">
        <f t="shared" si="14"/>
        <v>01</v>
      </c>
      <c r="E222" s="232" t="s">
        <v>1420</v>
      </c>
      <c r="F222" s="232">
        <v>600</v>
      </c>
      <c r="G222" s="108" t="e">
        <f>#REF!</f>
        <v>#REF!</v>
      </c>
      <c r="H222" s="183"/>
      <c r="I222" s="240"/>
    </row>
    <row r="223" spans="1:9" ht="21" hidden="1" customHeight="1">
      <c r="A223" s="338"/>
      <c r="B223" s="312" t="s">
        <v>765</v>
      </c>
      <c r="C223" s="145" t="str">
        <f t="shared" ref="C223:C247" si="15">"07"</f>
        <v>07</v>
      </c>
      <c r="D223" s="145" t="str">
        <f>"02"</f>
        <v>02</v>
      </c>
      <c r="E223" s="129"/>
      <c r="F223" s="232"/>
      <c r="G223" s="108" t="e">
        <f>G224+G228+G231+G238+G241+G248+G263+G251+G246+G276+G235+G237+G244+G258+G260+G268+G270+G254+G256+G274+G272+G266</f>
        <v>#REF!</v>
      </c>
    </row>
    <row r="224" spans="1:9" ht="42" hidden="1" customHeight="1">
      <c r="A224" s="338"/>
      <c r="B224" s="330" t="s">
        <v>1843</v>
      </c>
      <c r="C224" s="145" t="str">
        <f t="shared" si="15"/>
        <v>07</v>
      </c>
      <c r="D224" s="145" t="str">
        <f t="shared" ref="D224:D277" si="16">"02"</f>
        <v>02</v>
      </c>
      <c r="E224" s="232" t="s">
        <v>766</v>
      </c>
      <c r="F224" s="232"/>
      <c r="G224" s="108" t="e">
        <f>G225+G226+G227</f>
        <v>#REF!</v>
      </c>
    </row>
    <row r="225" spans="1:7" ht="21" hidden="1" customHeight="1">
      <c r="A225" s="338"/>
      <c r="B225" s="312" t="s">
        <v>767</v>
      </c>
      <c r="C225" s="145" t="str">
        <f t="shared" si="15"/>
        <v>07</v>
      </c>
      <c r="D225" s="145" t="str">
        <f t="shared" si="16"/>
        <v>02</v>
      </c>
      <c r="E225" s="232" t="s">
        <v>766</v>
      </c>
      <c r="F225" s="232" t="str">
        <f>"005"</f>
        <v>005</v>
      </c>
      <c r="G225" s="108" t="e">
        <f>#REF!</f>
        <v>#REF!</v>
      </c>
    </row>
    <row r="226" spans="1:7" ht="39.75" hidden="1" customHeight="1">
      <c r="A226" s="338"/>
      <c r="B226" s="315" t="s">
        <v>1839</v>
      </c>
      <c r="C226" s="145" t="str">
        <f t="shared" si="15"/>
        <v>07</v>
      </c>
      <c r="D226" s="145" t="str">
        <f t="shared" si="16"/>
        <v>02</v>
      </c>
      <c r="E226" s="232" t="s">
        <v>766</v>
      </c>
      <c r="F226" s="232">
        <v>600</v>
      </c>
      <c r="G226" s="108" t="e">
        <f>#REF!</f>
        <v>#REF!</v>
      </c>
    </row>
    <row r="227" spans="1:7" ht="48" hidden="1" customHeight="1">
      <c r="A227" s="338"/>
      <c r="B227" s="312" t="s">
        <v>438</v>
      </c>
      <c r="C227" s="145" t="str">
        <f t="shared" si="15"/>
        <v>07</v>
      </c>
      <c r="D227" s="145" t="str">
        <f t="shared" si="16"/>
        <v>02</v>
      </c>
      <c r="E227" s="232" t="s">
        <v>766</v>
      </c>
      <c r="F227" s="232">
        <v>822</v>
      </c>
      <c r="G227" s="108" t="e">
        <f>#REF!</f>
        <v>#REF!</v>
      </c>
    </row>
    <row r="228" spans="1:7" ht="94.5" hidden="1" customHeight="1">
      <c r="A228" s="338"/>
      <c r="B228" s="312" t="s">
        <v>362</v>
      </c>
      <c r="C228" s="145" t="str">
        <f t="shared" si="15"/>
        <v>07</v>
      </c>
      <c r="D228" s="145" t="str">
        <f t="shared" si="16"/>
        <v>02</v>
      </c>
      <c r="E228" s="232" t="s">
        <v>1902</v>
      </c>
      <c r="F228" s="232"/>
      <c r="G228" s="108" t="e">
        <f>G229+G230</f>
        <v>#REF!</v>
      </c>
    </row>
    <row r="229" spans="1:7" ht="77.25" hidden="1" customHeight="1">
      <c r="A229" s="338"/>
      <c r="B229" s="312" t="s">
        <v>437</v>
      </c>
      <c r="C229" s="145" t="str">
        <f t="shared" si="15"/>
        <v>07</v>
      </c>
      <c r="D229" s="145" t="str">
        <f t="shared" si="16"/>
        <v>02</v>
      </c>
      <c r="E229" s="232" t="s">
        <v>724</v>
      </c>
      <c r="F229" s="232">
        <v>821</v>
      </c>
      <c r="G229" s="108" t="e">
        <f>#REF!</f>
        <v>#REF!</v>
      </c>
    </row>
    <row r="230" spans="1:7" ht="48" hidden="1" customHeight="1">
      <c r="A230" s="338"/>
      <c r="B230" s="315" t="s">
        <v>1839</v>
      </c>
      <c r="C230" s="145" t="str">
        <f t="shared" si="15"/>
        <v>07</v>
      </c>
      <c r="D230" s="145" t="str">
        <f t="shared" si="16"/>
        <v>02</v>
      </c>
      <c r="E230" s="232" t="s">
        <v>1902</v>
      </c>
      <c r="F230" s="232">
        <v>600</v>
      </c>
      <c r="G230" s="108" t="e">
        <f>#REF!</f>
        <v>#REF!</v>
      </c>
    </row>
    <row r="231" spans="1:7" ht="39.75" hidden="1" customHeight="1">
      <c r="A231" s="338"/>
      <c r="B231" s="35" t="s">
        <v>1844</v>
      </c>
      <c r="C231" s="145" t="str">
        <f t="shared" si="15"/>
        <v>07</v>
      </c>
      <c r="D231" s="145" t="str">
        <f t="shared" si="16"/>
        <v>02</v>
      </c>
      <c r="E231" s="232" t="s">
        <v>768</v>
      </c>
      <c r="F231" s="232"/>
      <c r="G231" s="108" t="e">
        <f>G232+G233</f>
        <v>#REF!</v>
      </c>
    </row>
    <row r="232" spans="1:7" ht="45.75" hidden="1" customHeight="1">
      <c r="A232" s="338"/>
      <c r="B232" s="315" t="s">
        <v>1839</v>
      </c>
      <c r="C232" s="145" t="str">
        <f t="shared" si="15"/>
        <v>07</v>
      </c>
      <c r="D232" s="145" t="str">
        <f t="shared" si="16"/>
        <v>02</v>
      </c>
      <c r="E232" s="232" t="s">
        <v>768</v>
      </c>
      <c r="F232" s="232">
        <v>600</v>
      </c>
      <c r="G232" s="108" t="e">
        <f>#REF!+#REF!</f>
        <v>#REF!</v>
      </c>
    </row>
    <row r="233" spans="1:7" ht="42" hidden="1" customHeight="1">
      <c r="A233" s="338"/>
      <c r="B233" s="312" t="s">
        <v>438</v>
      </c>
      <c r="C233" s="145" t="str">
        <f t="shared" si="15"/>
        <v>07</v>
      </c>
      <c r="D233" s="145" t="str">
        <f t="shared" si="16"/>
        <v>02</v>
      </c>
      <c r="E233" s="232" t="s">
        <v>768</v>
      </c>
      <c r="F233" s="232">
        <v>822</v>
      </c>
      <c r="G233" s="108" t="e">
        <f>#REF!+#REF!</f>
        <v>#REF!</v>
      </c>
    </row>
    <row r="234" spans="1:7" ht="49.5" hidden="1" customHeight="1">
      <c r="A234" s="338"/>
      <c r="B234" s="163" t="s">
        <v>523</v>
      </c>
      <c r="C234" s="145" t="str">
        <f t="shared" si="15"/>
        <v>07</v>
      </c>
      <c r="D234" s="145" t="str">
        <f t="shared" si="16"/>
        <v>02</v>
      </c>
      <c r="E234" s="232" t="s">
        <v>525</v>
      </c>
      <c r="F234" s="232"/>
      <c r="G234" s="108" t="e">
        <f>#REF!</f>
        <v>#REF!</v>
      </c>
    </row>
    <row r="235" spans="1:7" ht="42" hidden="1" customHeight="1">
      <c r="A235" s="338"/>
      <c r="B235" s="312" t="s">
        <v>438</v>
      </c>
      <c r="C235" s="145" t="str">
        <f t="shared" si="15"/>
        <v>07</v>
      </c>
      <c r="D235" s="145" t="str">
        <f t="shared" si="16"/>
        <v>02</v>
      </c>
      <c r="E235" s="232" t="s">
        <v>525</v>
      </c>
      <c r="F235" s="232">
        <v>822</v>
      </c>
      <c r="G235" s="108" t="e">
        <f>#REF!</f>
        <v>#REF!</v>
      </c>
    </row>
    <row r="236" spans="1:7" ht="25.5" hidden="1" customHeight="1">
      <c r="A236" s="338"/>
      <c r="B236" s="165" t="s">
        <v>524</v>
      </c>
      <c r="C236" s="145" t="str">
        <f t="shared" si="15"/>
        <v>07</v>
      </c>
      <c r="D236" s="145" t="str">
        <f t="shared" si="16"/>
        <v>02</v>
      </c>
      <c r="E236" s="232" t="s">
        <v>526</v>
      </c>
      <c r="F236" s="232"/>
      <c r="G236" s="108" t="e">
        <f>#REF!</f>
        <v>#REF!</v>
      </c>
    </row>
    <row r="237" spans="1:7" ht="42" hidden="1" customHeight="1">
      <c r="A237" s="338"/>
      <c r="B237" s="312" t="s">
        <v>438</v>
      </c>
      <c r="C237" s="145" t="str">
        <f t="shared" si="15"/>
        <v>07</v>
      </c>
      <c r="D237" s="145" t="str">
        <f t="shared" si="16"/>
        <v>02</v>
      </c>
      <c r="E237" s="232" t="s">
        <v>526</v>
      </c>
      <c r="F237" s="232">
        <v>822</v>
      </c>
      <c r="G237" s="108" t="e">
        <f>#REF!</f>
        <v>#REF!</v>
      </c>
    </row>
    <row r="238" spans="1:7" ht="39" hidden="1" customHeight="1">
      <c r="A238" s="338"/>
      <c r="B238" s="312" t="s">
        <v>769</v>
      </c>
      <c r="C238" s="145" t="str">
        <f t="shared" si="15"/>
        <v>07</v>
      </c>
      <c r="D238" s="145" t="str">
        <f t="shared" si="16"/>
        <v>02</v>
      </c>
      <c r="E238" s="232" t="s">
        <v>770</v>
      </c>
      <c r="F238" s="232"/>
      <c r="G238" s="108" t="e">
        <f>G239+G240</f>
        <v>#REF!</v>
      </c>
    </row>
    <row r="239" spans="1:7" ht="75.75" hidden="1" customHeight="1">
      <c r="A239" s="338"/>
      <c r="B239" s="312" t="s">
        <v>437</v>
      </c>
      <c r="C239" s="145" t="str">
        <f t="shared" si="15"/>
        <v>07</v>
      </c>
      <c r="D239" s="145" t="str">
        <f t="shared" si="16"/>
        <v>02</v>
      </c>
      <c r="E239" s="232" t="s">
        <v>770</v>
      </c>
      <c r="F239" s="232">
        <v>821</v>
      </c>
      <c r="G239" s="108" t="e">
        <f>#REF!</f>
        <v>#REF!</v>
      </c>
    </row>
    <row r="240" spans="1:7" ht="44.25" hidden="1" customHeight="1">
      <c r="A240" s="338"/>
      <c r="B240" s="315" t="s">
        <v>1839</v>
      </c>
      <c r="C240" s="145" t="str">
        <f t="shared" si="15"/>
        <v>07</v>
      </c>
      <c r="D240" s="145" t="str">
        <f t="shared" si="16"/>
        <v>02</v>
      </c>
      <c r="E240" s="232" t="s">
        <v>770</v>
      </c>
      <c r="F240" s="232">
        <v>600</v>
      </c>
      <c r="G240" s="152" t="e">
        <f>#REF!</f>
        <v>#REF!</v>
      </c>
    </row>
    <row r="241" spans="1:9" ht="57" hidden="1" customHeight="1">
      <c r="A241" s="338"/>
      <c r="B241" s="312" t="s">
        <v>1825</v>
      </c>
      <c r="C241" s="145" t="str">
        <f t="shared" si="15"/>
        <v>07</v>
      </c>
      <c r="D241" s="145" t="str">
        <f t="shared" si="16"/>
        <v>02</v>
      </c>
      <c r="E241" s="232" t="s">
        <v>1545</v>
      </c>
      <c r="F241" s="232"/>
      <c r="G241" s="108" t="e">
        <f>G242+G243</f>
        <v>#REF!</v>
      </c>
    </row>
    <row r="242" spans="1:9" ht="75.75" hidden="1" customHeight="1">
      <c r="A242" s="338"/>
      <c r="B242" s="312" t="s">
        <v>437</v>
      </c>
      <c r="C242" s="145" t="str">
        <f t="shared" si="15"/>
        <v>07</v>
      </c>
      <c r="D242" s="145" t="str">
        <f t="shared" si="16"/>
        <v>02</v>
      </c>
      <c r="E242" s="232" t="s">
        <v>1545</v>
      </c>
      <c r="F242" s="232">
        <v>821</v>
      </c>
      <c r="G242" s="108" t="e">
        <f>#REF!</f>
        <v>#REF!</v>
      </c>
    </row>
    <row r="243" spans="1:9" ht="43.5" hidden="1" customHeight="1">
      <c r="A243" s="338"/>
      <c r="B243" s="315" t="s">
        <v>1839</v>
      </c>
      <c r="C243" s="145" t="str">
        <f t="shared" si="15"/>
        <v>07</v>
      </c>
      <c r="D243" s="145" t="str">
        <f t="shared" si="16"/>
        <v>02</v>
      </c>
      <c r="E243" s="232" t="s">
        <v>1545</v>
      </c>
      <c r="F243" s="232">
        <v>600</v>
      </c>
      <c r="G243" s="108" t="e">
        <f>#REF!</f>
        <v>#REF!</v>
      </c>
    </row>
    <row r="244" spans="1:9" ht="45" hidden="1" customHeight="1">
      <c r="A244" s="338"/>
      <c r="B244" s="312" t="s">
        <v>1828</v>
      </c>
      <c r="C244" s="145" t="str">
        <f t="shared" si="15"/>
        <v>07</v>
      </c>
      <c r="D244" s="145" t="str">
        <f t="shared" si="16"/>
        <v>02</v>
      </c>
      <c r="E244" s="232" t="s">
        <v>1327</v>
      </c>
      <c r="F244" s="232"/>
      <c r="G244" s="108" t="e">
        <f>G245</f>
        <v>#REF!</v>
      </c>
    </row>
    <row r="245" spans="1:9" ht="42" hidden="1" customHeight="1">
      <c r="A245" s="338"/>
      <c r="B245" s="315" t="s">
        <v>1839</v>
      </c>
      <c r="C245" s="145" t="str">
        <f t="shared" si="15"/>
        <v>07</v>
      </c>
      <c r="D245" s="145" t="str">
        <f t="shared" si="16"/>
        <v>02</v>
      </c>
      <c r="E245" s="232" t="s">
        <v>1327</v>
      </c>
      <c r="F245" s="232">
        <v>600</v>
      </c>
      <c r="G245" s="108" t="e">
        <f>#REF!</f>
        <v>#REF!</v>
      </c>
    </row>
    <row r="246" spans="1:9" ht="58.5" hidden="1" customHeight="1">
      <c r="A246" s="338"/>
      <c r="B246" s="315" t="s">
        <v>449</v>
      </c>
      <c r="C246" s="145" t="str">
        <f t="shared" si="15"/>
        <v>07</v>
      </c>
      <c r="D246" s="145" t="str">
        <f t="shared" si="16"/>
        <v>02</v>
      </c>
      <c r="E246" s="232" t="s">
        <v>450</v>
      </c>
      <c r="F246" s="55"/>
      <c r="G246" s="108" t="e">
        <f>G247</f>
        <v>#REF!</v>
      </c>
    </row>
    <row r="247" spans="1:9" ht="30" hidden="1" customHeight="1">
      <c r="A247" s="338"/>
      <c r="B247" s="312" t="s">
        <v>1487</v>
      </c>
      <c r="C247" s="145" t="str">
        <f t="shared" si="15"/>
        <v>07</v>
      </c>
      <c r="D247" s="145" t="str">
        <f t="shared" si="16"/>
        <v>02</v>
      </c>
      <c r="E247" s="232" t="s">
        <v>450</v>
      </c>
      <c r="F247" s="55" t="s">
        <v>517</v>
      </c>
      <c r="G247" s="108" t="e">
        <f>#REF!+#REF!</f>
        <v>#REF!</v>
      </c>
    </row>
    <row r="248" spans="1:9" s="186" customFormat="1" ht="64.5" hidden="1" customHeight="1">
      <c r="A248" s="338"/>
      <c r="B248" s="329" t="s">
        <v>1809</v>
      </c>
      <c r="C248" s="145" t="str">
        <f t="shared" ref="C248:C262" si="17">"07"</f>
        <v>07</v>
      </c>
      <c r="D248" s="145" t="str">
        <f t="shared" ref="D248:D261" si="18">"02"</f>
        <v>02</v>
      </c>
      <c r="E248" s="232" t="s">
        <v>927</v>
      </c>
      <c r="F248" s="232"/>
      <c r="G248" s="153" t="e">
        <f>G249+G250</f>
        <v>#REF!</v>
      </c>
      <c r="H248" s="183"/>
      <c r="I248" s="185"/>
    </row>
    <row r="249" spans="1:9" s="186" customFormat="1" ht="75.75" hidden="1" customHeight="1">
      <c r="A249" s="338"/>
      <c r="B249" s="312" t="s">
        <v>437</v>
      </c>
      <c r="C249" s="145" t="str">
        <f t="shared" si="17"/>
        <v>07</v>
      </c>
      <c r="D249" s="145" t="str">
        <f t="shared" si="18"/>
        <v>02</v>
      </c>
      <c r="E249" s="232" t="s">
        <v>927</v>
      </c>
      <c r="F249" s="232">
        <v>821</v>
      </c>
      <c r="G249" s="153" t="e">
        <f>#REF!</f>
        <v>#REF!</v>
      </c>
      <c r="H249" s="183"/>
      <c r="I249" s="185"/>
    </row>
    <row r="250" spans="1:9" s="186" customFormat="1" ht="49.5" hidden="1" customHeight="1">
      <c r="A250" s="338"/>
      <c r="B250" s="315" t="s">
        <v>1839</v>
      </c>
      <c r="C250" s="145" t="str">
        <f t="shared" si="17"/>
        <v>07</v>
      </c>
      <c r="D250" s="145" t="str">
        <f t="shared" si="18"/>
        <v>02</v>
      </c>
      <c r="E250" s="232" t="s">
        <v>927</v>
      </c>
      <c r="F250" s="232">
        <v>600</v>
      </c>
      <c r="G250" s="153" t="e">
        <f>#REF!</f>
        <v>#REF!</v>
      </c>
      <c r="H250" s="183"/>
      <c r="I250" s="185"/>
    </row>
    <row r="251" spans="1:9" s="186" customFormat="1" ht="74.25" hidden="1" customHeight="1">
      <c r="A251" s="338"/>
      <c r="B251" s="326" t="s">
        <v>29</v>
      </c>
      <c r="C251" s="145" t="str">
        <f t="shared" si="17"/>
        <v>07</v>
      </c>
      <c r="D251" s="145" t="str">
        <f t="shared" si="18"/>
        <v>02</v>
      </c>
      <c r="E251" s="232" t="s">
        <v>1894</v>
      </c>
      <c r="F251" s="232"/>
      <c r="G251" s="153" t="e">
        <f>G252+G253</f>
        <v>#REF!</v>
      </c>
      <c r="H251" s="183"/>
      <c r="I251" s="185"/>
    </row>
    <row r="252" spans="1:9" s="186" customFormat="1" ht="79.5" hidden="1" customHeight="1">
      <c r="A252" s="338"/>
      <c r="B252" s="312" t="s">
        <v>437</v>
      </c>
      <c r="C252" s="145" t="str">
        <f t="shared" si="17"/>
        <v>07</v>
      </c>
      <c r="D252" s="145" t="str">
        <f t="shared" si="18"/>
        <v>02</v>
      </c>
      <c r="E252" s="232" t="s">
        <v>1554</v>
      </c>
      <c r="F252" s="232">
        <v>821</v>
      </c>
      <c r="G252" s="153" t="e">
        <f>#REF!</f>
        <v>#REF!</v>
      </c>
      <c r="H252" s="183"/>
      <c r="I252" s="185"/>
    </row>
    <row r="253" spans="1:9" s="186" customFormat="1" ht="48" hidden="1" customHeight="1">
      <c r="A253" s="338"/>
      <c r="B253" s="315" t="s">
        <v>1839</v>
      </c>
      <c r="C253" s="145" t="str">
        <f t="shared" si="17"/>
        <v>07</v>
      </c>
      <c r="D253" s="145" t="str">
        <f t="shared" si="18"/>
        <v>02</v>
      </c>
      <c r="E253" s="232" t="s">
        <v>1894</v>
      </c>
      <c r="F253" s="232">
        <v>600</v>
      </c>
      <c r="G253" s="153" t="e">
        <f>#REF!</f>
        <v>#REF!</v>
      </c>
      <c r="H253" s="183"/>
      <c r="I253" s="185"/>
    </row>
    <row r="254" spans="1:9" s="186" customFormat="1" ht="57.75" hidden="1" customHeight="1">
      <c r="A254" s="338"/>
      <c r="B254" s="328" t="s">
        <v>1821</v>
      </c>
      <c r="C254" s="145" t="str">
        <f t="shared" si="17"/>
        <v>07</v>
      </c>
      <c r="D254" s="145" t="str">
        <f t="shared" si="18"/>
        <v>02</v>
      </c>
      <c r="E254" s="232" t="s">
        <v>1889</v>
      </c>
      <c r="F254" s="232"/>
      <c r="G254" s="108" t="e">
        <f>G255</f>
        <v>#REF!</v>
      </c>
      <c r="I254" s="185"/>
    </row>
    <row r="255" spans="1:9" s="186" customFormat="1" ht="48" hidden="1" customHeight="1">
      <c r="A255" s="338"/>
      <c r="B255" s="315" t="s">
        <v>1839</v>
      </c>
      <c r="C255" s="145" t="str">
        <f t="shared" si="17"/>
        <v>07</v>
      </c>
      <c r="D255" s="145" t="str">
        <f t="shared" si="18"/>
        <v>02</v>
      </c>
      <c r="E255" s="232" t="s">
        <v>1889</v>
      </c>
      <c r="F255" s="232">
        <v>600</v>
      </c>
      <c r="G255" s="108" t="e">
        <f>#REF!</f>
        <v>#REF!</v>
      </c>
      <c r="I255" s="185"/>
    </row>
    <row r="256" spans="1:9" s="186" customFormat="1" ht="95.25" hidden="1" customHeight="1">
      <c r="A256" s="338"/>
      <c r="B256" s="329" t="s">
        <v>1799</v>
      </c>
      <c r="C256" s="145" t="str">
        <f t="shared" si="17"/>
        <v>07</v>
      </c>
      <c r="D256" s="145" t="str">
        <f t="shared" si="18"/>
        <v>02</v>
      </c>
      <c r="E256" s="232" t="s">
        <v>1892</v>
      </c>
      <c r="F256" s="232"/>
      <c r="G256" s="108" t="e">
        <f>G257</f>
        <v>#REF!</v>
      </c>
      <c r="I256" s="185"/>
    </row>
    <row r="257" spans="1:9" s="186" customFormat="1" ht="48" hidden="1" customHeight="1">
      <c r="A257" s="338"/>
      <c r="B257" s="315" t="s">
        <v>1839</v>
      </c>
      <c r="C257" s="145" t="str">
        <f t="shared" si="17"/>
        <v>07</v>
      </c>
      <c r="D257" s="145" t="str">
        <f t="shared" si="18"/>
        <v>02</v>
      </c>
      <c r="E257" s="232" t="s">
        <v>1892</v>
      </c>
      <c r="F257" s="232">
        <v>600</v>
      </c>
      <c r="G257" s="108" t="e">
        <f>#REF!</f>
        <v>#REF!</v>
      </c>
      <c r="I257" s="185"/>
    </row>
    <row r="258" spans="1:9" s="186" customFormat="1" ht="61.5" hidden="1" customHeight="1">
      <c r="A258" s="338"/>
      <c r="B258" s="329" t="s">
        <v>1808</v>
      </c>
      <c r="C258" s="145" t="str">
        <f t="shared" si="17"/>
        <v>07</v>
      </c>
      <c r="D258" s="145" t="str">
        <f t="shared" si="18"/>
        <v>02</v>
      </c>
      <c r="E258" s="232" t="s">
        <v>1891</v>
      </c>
      <c r="F258" s="55"/>
      <c r="G258" s="108" t="e">
        <f>G259</f>
        <v>#REF!</v>
      </c>
      <c r="H258" s="183"/>
      <c r="I258" s="185"/>
    </row>
    <row r="259" spans="1:9" s="186" customFormat="1" ht="48" hidden="1" customHeight="1">
      <c r="A259" s="338"/>
      <c r="B259" s="315" t="s">
        <v>1839</v>
      </c>
      <c r="C259" s="145" t="str">
        <f t="shared" si="17"/>
        <v>07</v>
      </c>
      <c r="D259" s="145" t="str">
        <f t="shared" si="18"/>
        <v>02</v>
      </c>
      <c r="E259" s="232" t="s">
        <v>1891</v>
      </c>
      <c r="F259" s="232">
        <v>600</v>
      </c>
      <c r="G259" s="108" t="e">
        <f>#REF!</f>
        <v>#REF!</v>
      </c>
      <c r="H259" s="183"/>
      <c r="I259" s="185"/>
    </row>
    <row r="260" spans="1:9" s="186" customFormat="1" ht="69" hidden="1" customHeight="1">
      <c r="A260" s="338"/>
      <c r="B260" s="318" t="s">
        <v>1817</v>
      </c>
      <c r="C260" s="145" t="str">
        <f t="shared" si="17"/>
        <v>07</v>
      </c>
      <c r="D260" s="145" t="str">
        <f t="shared" si="18"/>
        <v>02</v>
      </c>
      <c r="E260" s="232" t="s">
        <v>1250</v>
      </c>
      <c r="F260" s="55"/>
      <c r="G260" s="108" t="e">
        <f>G261+G262</f>
        <v>#REF!</v>
      </c>
      <c r="H260" s="183"/>
      <c r="I260" s="185"/>
    </row>
    <row r="261" spans="1:9" s="186" customFormat="1" ht="36.75" hidden="1" customHeight="1">
      <c r="A261" s="338"/>
      <c r="B261" s="315" t="s">
        <v>1835</v>
      </c>
      <c r="C261" s="145" t="str">
        <f t="shared" si="17"/>
        <v>07</v>
      </c>
      <c r="D261" s="145" t="str">
        <f t="shared" si="18"/>
        <v>02</v>
      </c>
      <c r="E261" s="232" t="s">
        <v>1250</v>
      </c>
      <c r="F261" s="55" t="s">
        <v>1837</v>
      </c>
      <c r="G261" s="108" t="e">
        <f>#REF!</f>
        <v>#REF!</v>
      </c>
      <c r="H261" s="183"/>
      <c r="I261" s="185"/>
    </row>
    <row r="262" spans="1:9" s="186" customFormat="1" ht="42.75" hidden="1" customHeight="1">
      <c r="A262" s="338"/>
      <c r="B262" s="315" t="s">
        <v>1839</v>
      </c>
      <c r="C262" s="145" t="str">
        <f t="shared" si="17"/>
        <v>07</v>
      </c>
      <c r="D262" s="55" t="s">
        <v>1619</v>
      </c>
      <c r="E262" s="232" t="s">
        <v>1250</v>
      </c>
      <c r="F262" s="232">
        <v>600</v>
      </c>
      <c r="G262" s="196" t="e">
        <f>#REF!</f>
        <v>#REF!</v>
      </c>
      <c r="H262" s="183"/>
      <c r="I262" s="185"/>
    </row>
    <row r="263" spans="1:9" ht="105" hidden="1" customHeight="1">
      <c r="A263" s="338"/>
      <c r="B263" s="312" t="s">
        <v>1378</v>
      </c>
      <c r="C263" s="145" t="str">
        <f t="shared" ref="C263:C294" si="19">"07"</f>
        <v>07</v>
      </c>
      <c r="D263" s="145" t="str">
        <f t="shared" si="16"/>
        <v>02</v>
      </c>
      <c r="E263" s="232" t="s">
        <v>1895</v>
      </c>
      <c r="F263" s="232"/>
      <c r="G263" s="108" t="e">
        <f>#REF!</f>
        <v>#REF!</v>
      </c>
    </row>
    <row r="264" spans="1:9" ht="39.75" hidden="1" customHeight="1">
      <c r="A264" s="338"/>
      <c r="B264" s="312" t="s">
        <v>437</v>
      </c>
      <c r="C264" s="145" t="str">
        <f t="shared" si="19"/>
        <v>07</v>
      </c>
      <c r="D264" s="145" t="str">
        <f t="shared" si="16"/>
        <v>02</v>
      </c>
      <c r="E264" s="232" t="s">
        <v>1379</v>
      </c>
      <c r="F264" s="232">
        <v>821</v>
      </c>
      <c r="G264" s="108" t="e">
        <f>#REF!</f>
        <v>#REF!</v>
      </c>
    </row>
    <row r="265" spans="1:9" ht="39.75" hidden="1" customHeight="1">
      <c r="A265" s="338"/>
      <c r="B265" s="315" t="s">
        <v>1839</v>
      </c>
      <c r="C265" s="145" t="str">
        <f t="shared" si="19"/>
        <v>07</v>
      </c>
      <c r="D265" s="145" t="str">
        <f t="shared" si="16"/>
        <v>02</v>
      </c>
      <c r="E265" s="232" t="s">
        <v>1895</v>
      </c>
      <c r="F265" s="232">
        <v>600</v>
      </c>
      <c r="G265" s="108" t="e">
        <f>#REF!</f>
        <v>#REF!</v>
      </c>
    </row>
    <row r="266" spans="1:9" ht="39.75" hidden="1" customHeight="1">
      <c r="A266" s="338"/>
      <c r="B266" s="331" t="s">
        <v>1816</v>
      </c>
      <c r="C266" s="249" t="str">
        <f t="shared" si="19"/>
        <v>07</v>
      </c>
      <c r="D266" s="249" t="str">
        <f t="shared" si="16"/>
        <v>02</v>
      </c>
      <c r="E266" s="250" t="s">
        <v>1884</v>
      </c>
      <c r="F266" s="250"/>
      <c r="G266" s="253" t="e">
        <f>G267</f>
        <v>#REF!</v>
      </c>
    </row>
    <row r="267" spans="1:9" ht="39.75" hidden="1" customHeight="1">
      <c r="A267" s="338"/>
      <c r="B267" s="332" t="s">
        <v>1839</v>
      </c>
      <c r="C267" s="249" t="str">
        <f t="shared" si="19"/>
        <v>07</v>
      </c>
      <c r="D267" s="249" t="str">
        <f t="shared" si="16"/>
        <v>02</v>
      </c>
      <c r="E267" s="250" t="s">
        <v>1884</v>
      </c>
      <c r="F267" s="248">
        <v>600</v>
      </c>
      <c r="G267" s="251" t="e">
        <f>#REF!</f>
        <v>#REF!</v>
      </c>
    </row>
    <row r="268" spans="1:9" ht="39.75" hidden="1" customHeight="1">
      <c r="A268" s="338"/>
      <c r="B268" s="312" t="s">
        <v>1454</v>
      </c>
      <c r="C268" s="145" t="str">
        <f t="shared" si="19"/>
        <v>07</v>
      </c>
      <c r="D268" s="145" t="str">
        <f t="shared" si="16"/>
        <v>02</v>
      </c>
      <c r="E268" s="232" t="s">
        <v>1455</v>
      </c>
      <c r="F268" s="232"/>
      <c r="G268" s="108" t="e">
        <f>G269</f>
        <v>#REF!</v>
      </c>
    </row>
    <row r="269" spans="1:9" ht="39.75" hidden="1" customHeight="1">
      <c r="A269" s="338"/>
      <c r="B269" s="315" t="s">
        <v>1839</v>
      </c>
      <c r="C269" s="145" t="str">
        <f t="shared" si="19"/>
        <v>07</v>
      </c>
      <c r="D269" s="145" t="str">
        <f t="shared" si="16"/>
        <v>02</v>
      </c>
      <c r="E269" s="232" t="s">
        <v>1455</v>
      </c>
      <c r="F269" s="232">
        <v>600</v>
      </c>
      <c r="G269" s="108" t="e">
        <f>#REF!</f>
        <v>#REF!</v>
      </c>
    </row>
    <row r="270" spans="1:9" ht="79.5" hidden="1" customHeight="1">
      <c r="A270" s="338"/>
      <c r="B270" s="312" t="s">
        <v>1775</v>
      </c>
      <c r="C270" s="145" t="str">
        <f t="shared" si="19"/>
        <v>07</v>
      </c>
      <c r="D270" s="145" t="str">
        <f>"02"</f>
        <v>02</v>
      </c>
      <c r="E270" s="1" t="s">
        <v>1864</v>
      </c>
      <c r="F270" s="232"/>
      <c r="G270" s="108" t="e">
        <f>G271</f>
        <v>#REF!</v>
      </c>
    </row>
    <row r="271" spans="1:9" ht="39.75" hidden="1" customHeight="1">
      <c r="A271" s="338"/>
      <c r="B271" s="315" t="s">
        <v>1839</v>
      </c>
      <c r="C271" s="145" t="str">
        <f t="shared" si="19"/>
        <v>07</v>
      </c>
      <c r="D271" s="145" t="str">
        <f>"02"</f>
        <v>02</v>
      </c>
      <c r="E271" s="1" t="s">
        <v>1864</v>
      </c>
      <c r="F271" s="232">
        <v>600</v>
      </c>
      <c r="G271" s="108" t="e">
        <f>#REF!+#REF!</f>
        <v>#REF!</v>
      </c>
    </row>
    <row r="272" spans="1:9" ht="58.5" hidden="1" customHeight="1">
      <c r="A272" s="338"/>
      <c r="B272" s="312" t="s">
        <v>1853</v>
      </c>
      <c r="C272" s="145" t="str">
        <f t="shared" si="19"/>
        <v>07</v>
      </c>
      <c r="D272" s="145" t="str">
        <f t="shared" ref="D272:D273" si="20">"02"</f>
        <v>02</v>
      </c>
      <c r="E272" s="232" t="s">
        <v>1893</v>
      </c>
      <c r="F272" s="232"/>
      <c r="G272" s="108" t="e">
        <f>G273</f>
        <v>#REF!</v>
      </c>
    </row>
    <row r="273" spans="1:8" ht="39.75" hidden="1" customHeight="1">
      <c r="A273" s="338"/>
      <c r="B273" s="315" t="s">
        <v>1839</v>
      </c>
      <c r="C273" s="145" t="str">
        <f t="shared" si="19"/>
        <v>07</v>
      </c>
      <c r="D273" s="145" t="str">
        <f t="shared" si="20"/>
        <v>02</v>
      </c>
      <c r="E273" s="232" t="s">
        <v>1893</v>
      </c>
      <c r="F273" s="232">
        <v>600</v>
      </c>
      <c r="G273" s="108" t="e">
        <f>#REF!</f>
        <v>#REF!</v>
      </c>
    </row>
    <row r="274" spans="1:8" ht="39.75" hidden="1" customHeight="1">
      <c r="A274" s="338"/>
      <c r="B274" s="326" t="s">
        <v>1807</v>
      </c>
      <c r="C274" s="145" t="str">
        <f t="shared" si="19"/>
        <v>07</v>
      </c>
      <c r="D274" s="145" t="str">
        <f t="shared" ref="D274:D275" si="21">"02"</f>
        <v>02</v>
      </c>
      <c r="E274" s="232" t="s">
        <v>1880</v>
      </c>
      <c r="F274" s="55"/>
      <c r="G274" s="108" t="e">
        <f>G275</f>
        <v>#REF!</v>
      </c>
    </row>
    <row r="275" spans="1:8" ht="37.5" hidden="1" customHeight="1">
      <c r="A275" s="338"/>
      <c r="B275" s="315" t="s">
        <v>1839</v>
      </c>
      <c r="C275" s="145" t="str">
        <f t="shared" si="19"/>
        <v>07</v>
      </c>
      <c r="D275" s="145" t="str">
        <f t="shared" si="21"/>
        <v>02</v>
      </c>
      <c r="E275" s="232" t="s">
        <v>1880</v>
      </c>
      <c r="F275" s="232">
        <v>600</v>
      </c>
      <c r="G275" s="108" t="e">
        <f>#REF!</f>
        <v>#REF!</v>
      </c>
    </row>
    <row r="276" spans="1:8" ht="39.75" hidden="1" customHeight="1">
      <c r="A276" s="338"/>
      <c r="B276" s="312" t="s">
        <v>1738</v>
      </c>
      <c r="C276" s="145" t="str">
        <f t="shared" si="19"/>
        <v>07</v>
      </c>
      <c r="D276" s="145" t="str">
        <f t="shared" si="16"/>
        <v>02</v>
      </c>
      <c r="E276" s="232" t="s">
        <v>1420</v>
      </c>
      <c r="F276" s="232"/>
      <c r="G276" s="108" t="e">
        <f>#REF!</f>
        <v>#REF!</v>
      </c>
    </row>
    <row r="277" spans="1:8" ht="39.75" hidden="1" customHeight="1">
      <c r="A277" s="338"/>
      <c r="B277" s="315" t="s">
        <v>1839</v>
      </c>
      <c r="C277" s="145" t="str">
        <f t="shared" si="19"/>
        <v>07</v>
      </c>
      <c r="D277" s="145" t="str">
        <f t="shared" si="16"/>
        <v>02</v>
      </c>
      <c r="E277" s="232" t="s">
        <v>1420</v>
      </c>
      <c r="F277" s="232">
        <v>600</v>
      </c>
      <c r="G277" s="108" t="e">
        <f>#REF!</f>
        <v>#REF!</v>
      </c>
    </row>
    <row r="278" spans="1:8" ht="25.5" hidden="1" customHeight="1">
      <c r="A278" s="338"/>
      <c r="B278" s="312" t="s">
        <v>656</v>
      </c>
      <c r="C278" s="145" t="str">
        <f t="shared" si="19"/>
        <v>07</v>
      </c>
      <c r="D278" s="145" t="str">
        <f t="shared" ref="D278:D293" si="22">"07"</f>
        <v>07</v>
      </c>
      <c r="E278" s="129"/>
      <c r="F278" s="232"/>
      <c r="G278" s="108" t="e">
        <f>G279+G281+G284+G289+G292+G287</f>
        <v>#REF!</v>
      </c>
    </row>
    <row r="279" spans="1:8" ht="20.25" hidden="1" customHeight="1">
      <c r="A279" s="338"/>
      <c r="B279" s="316" t="s">
        <v>725</v>
      </c>
      <c r="C279" s="145" t="str">
        <f t="shared" si="19"/>
        <v>07</v>
      </c>
      <c r="D279" s="145" t="str">
        <f t="shared" si="22"/>
        <v>07</v>
      </c>
      <c r="E279" s="1" t="s">
        <v>728</v>
      </c>
      <c r="F279" s="232"/>
      <c r="G279" s="108" t="e">
        <f>G280</f>
        <v>#REF!</v>
      </c>
    </row>
    <row r="280" spans="1:8" ht="40.5" hidden="1" customHeight="1">
      <c r="A280" s="338"/>
      <c r="B280" s="315" t="s">
        <v>1835</v>
      </c>
      <c r="C280" s="145" t="str">
        <f t="shared" si="19"/>
        <v>07</v>
      </c>
      <c r="D280" s="145" t="str">
        <f t="shared" si="22"/>
        <v>07</v>
      </c>
      <c r="E280" s="1" t="s">
        <v>728</v>
      </c>
      <c r="F280" s="232" t="str">
        <f>"200"</f>
        <v>200</v>
      </c>
      <c r="G280" s="108" t="e">
        <f>#REF!</f>
        <v>#REF!</v>
      </c>
    </row>
    <row r="281" spans="1:8" ht="38.25" hidden="1" customHeight="1">
      <c r="A281" s="338"/>
      <c r="B281" s="316" t="s">
        <v>726</v>
      </c>
      <c r="C281" s="145" t="str">
        <f t="shared" si="19"/>
        <v>07</v>
      </c>
      <c r="D281" s="145" t="str">
        <f t="shared" si="22"/>
        <v>07</v>
      </c>
      <c r="E281" s="1" t="s">
        <v>727</v>
      </c>
      <c r="F281" s="232"/>
      <c r="G281" s="108" t="e">
        <f>G282+G283</f>
        <v>#REF!</v>
      </c>
    </row>
    <row r="282" spans="1:8" ht="24" hidden="1" customHeight="1">
      <c r="A282" s="338"/>
      <c r="B282" s="15" t="s">
        <v>1838</v>
      </c>
      <c r="C282" s="145" t="str">
        <f t="shared" si="19"/>
        <v>07</v>
      </c>
      <c r="D282" s="145" t="str">
        <f t="shared" si="22"/>
        <v>07</v>
      </c>
      <c r="E282" s="1" t="s">
        <v>727</v>
      </c>
      <c r="F282" s="232">
        <v>300</v>
      </c>
      <c r="G282" s="108" t="e">
        <f>#REF!</f>
        <v>#REF!</v>
      </c>
    </row>
    <row r="283" spans="1:8" ht="37.5" hidden="1" customHeight="1">
      <c r="A283" s="338"/>
      <c r="B283" s="315" t="s">
        <v>1839</v>
      </c>
      <c r="C283" s="145" t="str">
        <f t="shared" si="19"/>
        <v>07</v>
      </c>
      <c r="D283" s="145" t="str">
        <f t="shared" si="22"/>
        <v>07</v>
      </c>
      <c r="E283" s="1" t="s">
        <v>727</v>
      </c>
      <c r="F283" s="232">
        <v>600</v>
      </c>
      <c r="G283" s="108" t="e">
        <f>#REF!</f>
        <v>#REF!</v>
      </c>
      <c r="H283" s="183"/>
    </row>
    <row r="284" spans="1:8" ht="57.75" hidden="1" customHeight="1">
      <c r="A284" s="338"/>
      <c r="B284" s="315" t="s">
        <v>1827</v>
      </c>
      <c r="C284" s="145" t="str">
        <f t="shared" si="19"/>
        <v>07</v>
      </c>
      <c r="D284" s="145" t="str">
        <f t="shared" si="22"/>
        <v>07</v>
      </c>
      <c r="E284" s="232" t="s">
        <v>1329</v>
      </c>
      <c r="F284" s="232"/>
      <c r="G284" s="108" t="e">
        <f>G285+G286</f>
        <v>#REF!</v>
      </c>
    </row>
    <row r="285" spans="1:8" ht="31.5" hidden="1" customHeight="1">
      <c r="A285" s="338"/>
      <c r="B285" s="15" t="s">
        <v>1838</v>
      </c>
      <c r="C285" s="145" t="str">
        <f t="shared" si="19"/>
        <v>07</v>
      </c>
      <c r="D285" s="145" t="str">
        <f t="shared" si="22"/>
        <v>07</v>
      </c>
      <c r="E285" s="232" t="s">
        <v>1329</v>
      </c>
      <c r="F285" s="232">
        <v>300</v>
      </c>
      <c r="G285" s="152" t="e">
        <f>#REF!</f>
        <v>#REF!</v>
      </c>
    </row>
    <row r="286" spans="1:8" ht="45" hidden="1" customHeight="1">
      <c r="A286" s="338"/>
      <c r="B286" s="315" t="s">
        <v>1839</v>
      </c>
      <c r="C286" s="145" t="str">
        <f t="shared" si="19"/>
        <v>07</v>
      </c>
      <c r="D286" s="145" t="str">
        <f t="shared" si="22"/>
        <v>07</v>
      </c>
      <c r="E286" s="232" t="s">
        <v>1329</v>
      </c>
      <c r="F286" s="232">
        <v>600</v>
      </c>
      <c r="G286" s="152" t="e">
        <f>#REF!</f>
        <v>#REF!</v>
      </c>
    </row>
    <row r="287" spans="1:8" ht="31.5" hidden="1" customHeight="1">
      <c r="A287" s="338"/>
      <c r="B287" s="317" t="s">
        <v>64</v>
      </c>
      <c r="C287" s="145" t="str">
        <f t="shared" si="19"/>
        <v>07</v>
      </c>
      <c r="D287" s="145" t="str">
        <f t="shared" si="22"/>
        <v>07</v>
      </c>
      <c r="E287" s="232" t="s">
        <v>1328</v>
      </c>
      <c r="F287" s="232"/>
      <c r="G287" s="152" t="e">
        <f>#REF!</f>
        <v>#REF!</v>
      </c>
    </row>
    <row r="288" spans="1:8" ht="39.75" hidden="1" customHeight="1">
      <c r="A288" s="338"/>
      <c r="B288" s="315" t="s">
        <v>1835</v>
      </c>
      <c r="C288" s="145" t="str">
        <f t="shared" si="19"/>
        <v>07</v>
      </c>
      <c r="D288" s="145" t="str">
        <f t="shared" si="22"/>
        <v>07</v>
      </c>
      <c r="E288" s="232" t="s">
        <v>1328</v>
      </c>
      <c r="F288" s="232">
        <v>200</v>
      </c>
      <c r="G288" s="152" t="e">
        <f>#REF!</f>
        <v>#REF!</v>
      </c>
    </row>
    <row r="289" spans="1:9" s="241" customFormat="1" ht="45" hidden="1" customHeight="1">
      <c r="A289" s="338"/>
      <c r="B289" s="329" t="s">
        <v>30</v>
      </c>
      <c r="C289" s="145" t="str">
        <f t="shared" si="19"/>
        <v>07</v>
      </c>
      <c r="D289" s="145" t="str">
        <f t="shared" si="22"/>
        <v>07</v>
      </c>
      <c r="E289" s="1" t="s">
        <v>317</v>
      </c>
      <c r="F289" s="1"/>
      <c r="G289" s="108" t="e">
        <f>G291+G290</f>
        <v>#REF!</v>
      </c>
      <c r="H289" s="183"/>
      <c r="I289" s="240"/>
    </row>
    <row r="290" spans="1:9" s="241" customFormat="1" ht="48" hidden="1" customHeight="1">
      <c r="A290" s="338"/>
      <c r="B290" s="312" t="s">
        <v>438</v>
      </c>
      <c r="C290" s="145" t="str">
        <f t="shared" si="19"/>
        <v>07</v>
      </c>
      <c r="D290" s="145" t="str">
        <f t="shared" si="22"/>
        <v>07</v>
      </c>
      <c r="E290" s="1" t="s">
        <v>317</v>
      </c>
      <c r="F290" s="232">
        <v>822</v>
      </c>
      <c r="G290" s="108" t="e">
        <f>#REF!</f>
        <v>#REF!</v>
      </c>
      <c r="H290" s="183"/>
      <c r="I290" s="240"/>
    </row>
    <row r="291" spans="1:9" s="241" customFormat="1" ht="37.5" hidden="1" customHeight="1">
      <c r="A291" s="338"/>
      <c r="B291" s="315" t="s">
        <v>1835</v>
      </c>
      <c r="C291" s="145" t="str">
        <f t="shared" si="19"/>
        <v>07</v>
      </c>
      <c r="D291" s="145" t="str">
        <f t="shared" si="22"/>
        <v>07</v>
      </c>
      <c r="E291" s="1" t="s">
        <v>317</v>
      </c>
      <c r="F291" s="232">
        <v>200</v>
      </c>
      <c r="G291" s="108" t="e">
        <f>#REF!</f>
        <v>#REF!</v>
      </c>
      <c r="H291" s="183"/>
      <c r="I291" s="240"/>
    </row>
    <row r="292" spans="1:9" s="241" customFormat="1" ht="76.5" hidden="1" customHeight="1">
      <c r="A292" s="338"/>
      <c r="B292" s="333" t="s">
        <v>1813</v>
      </c>
      <c r="C292" s="145" t="str">
        <f t="shared" si="19"/>
        <v>07</v>
      </c>
      <c r="D292" s="145" t="str">
        <f t="shared" si="22"/>
        <v>07</v>
      </c>
      <c r="E292" s="1" t="s">
        <v>1881</v>
      </c>
      <c r="F292" s="232"/>
      <c r="G292" s="108" t="e">
        <f>G293</f>
        <v>#REF!</v>
      </c>
      <c r="H292" s="183"/>
      <c r="I292" s="240"/>
    </row>
    <row r="293" spans="1:9" s="241" customFormat="1" ht="45" hidden="1" customHeight="1">
      <c r="A293" s="338"/>
      <c r="B293" s="315" t="s">
        <v>1835</v>
      </c>
      <c r="C293" s="145" t="str">
        <f t="shared" si="19"/>
        <v>07</v>
      </c>
      <c r="D293" s="145" t="str">
        <f t="shared" si="22"/>
        <v>07</v>
      </c>
      <c r="E293" s="1" t="s">
        <v>1881</v>
      </c>
      <c r="F293" s="232">
        <v>200</v>
      </c>
      <c r="G293" s="108" t="e">
        <f>#REF!+#REF!</f>
        <v>#REF!</v>
      </c>
      <c r="H293" s="183"/>
      <c r="I293" s="240"/>
    </row>
    <row r="294" spans="1:9" ht="24" hidden="1" customHeight="1">
      <c r="A294" s="338"/>
      <c r="B294" s="312" t="s">
        <v>657</v>
      </c>
      <c r="C294" s="145" t="str">
        <f t="shared" si="19"/>
        <v>07</v>
      </c>
      <c r="D294" s="145" t="str">
        <f>"09"</f>
        <v>09</v>
      </c>
      <c r="E294" s="129"/>
      <c r="F294" s="232"/>
      <c r="G294" s="108" t="e">
        <f>G295+G298+G301+G304+G307</f>
        <v>#REF!</v>
      </c>
    </row>
    <row r="295" spans="1:9" ht="20.25" hidden="1" customHeight="1">
      <c r="A295" s="338"/>
      <c r="B295" s="312" t="s">
        <v>910</v>
      </c>
      <c r="C295" s="145" t="str">
        <f t="shared" ref="C295:C308" si="23">"07"</f>
        <v>07</v>
      </c>
      <c r="D295" s="145" t="str">
        <f t="shared" ref="D295:D308" si="24">"09"</f>
        <v>09</v>
      </c>
      <c r="E295" s="232" t="s">
        <v>518</v>
      </c>
      <c r="F295" s="232"/>
      <c r="G295" s="108" t="e">
        <f>G296+G297</f>
        <v>#REF!</v>
      </c>
    </row>
    <row r="296" spans="1:9" ht="99" hidden="1" customHeight="1">
      <c r="A296" s="338"/>
      <c r="B296" s="315" t="s">
        <v>1832</v>
      </c>
      <c r="C296" s="145" t="str">
        <f t="shared" si="23"/>
        <v>07</v>
      </c>
      <c r="D296" s="145" t="str">
        <f t="shared" si="24"/>
        <v>09</v>
      </c>
      <c r="E296" s="232" t="s">
        <v>518</v>
      </c>
      <c r="F296" s="232" t="str">
        <f>"100"</f>
        <v>100</v>
      </c>
      <c r="G296" s="108" t="e">
        <f>#REF!</f>
        <v>#REF!</v>
      </c>
    </row>
    <row r="297" spans="1:9" ht="39" hidden="1" customHeight="1">
      <c r="A297" s="338"/>
      <c r="B297" s="315" t="s">
        <v>1835</v>
      </c>
      <c r="C297" s="145" t="str">
        <f t="shared" si="23"/>
        <v>07</v>
      </c>
      <c r="D297" s="145" t="str">
        <f t="shared" si="24"/>
        <v>09</v>
      </c>
      <c r="E297" s="232" t="s">
        <v>518</v>
      </c>
      <c r="F297" s="141">
        <v>200</v>
      </c>
      <c r="G297" s="187" t="e">
        <f>#REF!</f>
        <v>#REF!</v>
      </c>
    </row>
    <row r="298" spans="1:9" ht="21" hidden="1" customHeight="1">
      <c r="A298" s="338"/>
      <c r="B298" s="334" t="s">
        <v>658</v>
      </c>
      <c r="C298" s="151" t="str">
        <f t="shared" si="23"/>
        <v>07</v>
      </c>
      <c r="D298" s="151" t="str">
        <f t="shared" si="24"/>
        <v>09</v>
      </c>
      <c r="E298" s="141" t="s">
        <v>659</v>
      </c>
      <c r="F298" s="141"/>
      <c r="G298" s="187" t="e">
        <f>G299+G300</f>
        <v>#REF!</v>
      </c>
    </row>
    <row r="299" spans="1:9" ht="40.5" hidden="1" customHeight="1">
      <c r="A299" s="338"/>
      <c r="B299" s="315" t="s">
        <v>1835</v>
      </c>
      <c r="C299" s="145" t="str">
        <f t="shared" si="23"/>
        <v>07</v>
      </c>
      <c r="D299" s="145" t="str">
        <f t="shared" si="24"/>
        <v>09</v>
      </c>
      <c r="E299" s="232" t="s">
        <v>659</v>
      </c>
      <c r="F299" s="232" t="str">
        <f>"200"</f>
        <v>200</v>
      </c>
      <c r="G299" s="108" t="e">
        <f>#REF!</f>
        <v>#REF!</v>
      </c>
    </row>
    <row r="300" spans="1:9" ht="40.5" hidden="1" customHeight="1">
      <c r="A300" s="338"/>
      <c r="B300" s="312" t="s">
        <v>438</v>
      </c>
      <c r="C300" s="145" t="str">
        <f t="shared" si="23"/>
        <v>07</v>
      </c>
      <c r="D300" s="145" t="str">
        <f t="shared" si="24"/>
        <v>09</v>
      </c>
      <c r="E300" s="232" t="s">
        <v>659</v>
      </c>
      <c r="F300" s="232">
        <v>822</v>
      </c>
      <c r="G300" s="108" t="e">
        <f>#REF!</f>
        <v>#REF!</v>
      </c>
    </row>
    <row r="301" spans="1:9" ht="60.75" hidden="1" customHeight="1">
      <c r="A301" s="338"/>
      <c r="B301" s="35" t="s">
        <v>1845</v>
      </c>
      <c r="C301" s="145" t="str">
        <f t="shared" si="23"/>
        <v>07</v>
      </c>
      <c r="D301" s="145" t="str">
        <f t="shared" si="24"/>
        <v>09</v>
      </c>
      <c r="E301" s="232" t="s">
        <v>660</v>
      </c>
      <c r="F301" s="232"/>
      <c r="G301" s="108" t="e">
        <f>G302+G303</f>
        <v>#REF!</v>
      </c>
    </row>
    <row r="302" spans="1:9" ht="96.75" hidden="1" customHeight="1">
      <c r="A302" s="338"/>
      <c r="B302" s="315" t="s">
        <v>1832</v>
      </c>
      <c r="C302" s="145" t="str">
        <f t="shared" si="23"/>
        <v>07</v>
      </c>
      <c r="D302" s="145" t="str">
        <f>"09"</f>
        <v>09</v>
      </c>
      <c r="E302" s="232" t="s">
        <v>660</v>
      </c>
      <c r="F302" s="55" t="s">
        <v>1855</v>
      </c>
      <c r="G302" s="108" t="e">
        <f>#REF!</f>
        <v>#REF!</v>
      </c>
    </row>
    <row r="303" spans="1:9" ht="51.75" hidden="1" customHeight="1">
      <c r="A303" s="338"/>
      <c r="B303" s="315" t="s">
        <v>1835</v>
      </c>
      <c r="C303" s="145" t="str">
        <f t="shared" si="23"/>
        <v>07</v>
      </c>
      <c r="D303" s="145" t="str">
        <f t="shared" si="24"/>
        <v>09</v>
      </c>
      <c r="E303" s="232" t="s">
        <v>660</v>
      </c>
      <c r="F303" s="55" t="s">
        <v>1837</v>
      </c>
      <c r="G303" s="108" t="e">
        <f>#REF!</f>
        <v>#REF!</v>
      </c>
    </row>
    <row r="304" spans="1:9" ht="92.25" hidden="1" customHeight="1">
      <c r="A304" s="338"/>
      <c r="B304" s="312" t="s">
        <v>382</v>
      </c>
      <c r="C304" s="145" t="str">
        <f t="shared" si="23"/>
        <v>07</v>
      </c>
      <c r="D304" s="145" t="str">
        <f t="shared" si="24"/>
        <v>09</v>
      </c>
      <c r="E304" s="145"/>
      <c r="F304" s="232"/>
      <c r="G304" s="108" t="e">
        <f>#REF!</f>
        <v>#REF!</v>
      </c>
    </row>
    <row r="305" spans="1:10" ht="40.5" hidden="1" customHeight="1">
      <c r="A305" s="338"/>
      <c r="B305" s="312" t="s">
        <v>437</v>
      </c>
      <c r="C305" s="145" t="str">
        <f t="shared" si="23"/>
        <v>07</v>
      </c>
      <c r="D305" s="145" t="str">
        <f t="shared" si="24"/>
        <v>09</v>
      </c>
      <c r="E305" s="1" t="s">
        <v>341</v>
      </c>
      <c r="F305" s="1">
        <v>821</v>
      </c>
      <c r="G305" s="153" t="e">
        <f>#REF!</f>
        <v>#REF!</v>
      </c>
    </row>
    <row r="306" spans="1:10" ht="40.5" hidden="1" customHeight="1">
      <c r="A306" s="338"/>
      <c r="B306" s="312" t="s">
        <v>438</v>
      </c>
      <c r="C306" s="145" t="str">
        <f t="shared" si="23"/>
        <v>07</v>
      </c>
      <c r="D306" s="145" t="str">
        <f t="shared" si="24"/>
        <v>09</v>
      </c>
      <c r="E306" s="1" t="s">
        <v>341</v>
      </c>
      <c r="F306" s="1">
        <v>822</v>
      </c>
      <c r="G306" s="153" t="e">
        <f>#REF!</f>
        <v>#REF!</v>
      </c>
    </row>
    <row r="307" spans="1:10" ht="40.5" hidden="1" customHeight="1">
      <c r="A307" s="338"/>
      <c r="B307" s="326" t="s">
        <v>1807</v>
      </c>
      <c r="C307" s="145" t="str">
        <f t="shared" si="23"/>
        <v>07</v>
      </c>
      <c r="D307" s="145" t="str">
        <f t="shared" si="24"/>
        <v>09</v>
      </c>
      <c r="E307" s="232" t="s">
        <v>1880</v>
      </c>
      <c r="F307" s="232"/>
      <c r="G307" s="108" t="e">
        <f>#REF!</f>
        <v>#REF!</v>
      </c>
    </row>
    <row r="308" spans="1:10" ht="40.5" hidden="1" customHeight="1">
      <c r="A308" s="338"/>
      <c r="B308" s="315" t="s">
        <v>1835</v>
      </c>
      <c r="C308" s="145" t="str">
        <f t="shared" si="23"/>
        <v>07</v>
      </c>
      <c r="D308" s="145" t="str">
        <f t="shared" si="24"/>
        <v>09</v>
      </c>
      <c r="E308" s="232" t="s">
        <v>1880</v>
      </c>
      <c r="F308" s="55" t="s">
        <v>1837</v>
      </c>
      <c r="G308" s="108" t="e">
        <f>#REF!</f>
        <v>#REF!</v>
      </c>
    </row>
    <row r="309" spans="1:10" ht="113.25" customHeight="1">
      <c r="A309" s="338" t="s">
        <v>2353</v>
      </c>
      <c r="B309" s="335" t="s">
        <v>2337</v>
      </c>
      <c r="C309" s="290" t="str">
        <f t="shared" ref="C309:C317" si="25">"05"</f>
        <v>05</v>
      </c>
      <c r="D309" s="145" t="str">
        <f t="shared" ref="D309:D317" si="26">"03"</f>
        <v>03</v>
      </c>
      <c r="E309" s="358" t="s">
        <v>2395</v>
      </c>
      <c r="F309" s="55" t="s">
        <v>1837</v>
      </c>
      <c r="G309" s="108">
        <v>3782.9</v>
      </c>
    </row>
    <row r="310" spans="1:10" ht="99.75" customHeight="1">
      <c r="A310" s="338" t="s">
        <v>2354</v>
      </c>
      <c r="B310" s="335" t="s">
        <v>2338</v>
      </c>
      <c r="C310" s="290" t="str">
        <f t="shared" si="25"/>
        <v>05</v>
      </c>
      <c r="D310" s="145" t="str">
        <f t="shared" si="26"/>
        <v>03</v>
      </c>
      <c r="E310" s="358" t="s">
        <v>2395</v>
      </c>
      <c r="F310" s="55" t="s">
        <v>1837</v>
      </c>
      <c r="G310" s="108">
        <v>38.200000000000003</v>
      </c>
    </row>
    <row r="311" spans="1:10" ht="83.25" hidden="1" customHeight="1">
      <c r="A311" s="338"/>
      <c r="B311" s="335" t="s">
        <v>2317</v>
      </c>
      <c r="C311" s="290" t="str">
        <f t="shared" si="25"/>
        <v>05</v>
      </c>
      <c r="D311" s="145" t="str">
        <f t="shared" si="26"/>
        <v>03</v>
      </c>
      <c r="E311" s="302" t="s">
        <v>2316</v>
      </c>
      <c r="F311" s="55" t="s">
        <v>1837</v>
      </c>
      <c r="G311" s="108"/>
    </row>
    <row r="312" spans="1:10" ht="111.6" customHeight="1">
      <c r="A312" s="338"/>
      <c r="B312" s="314" t="s">
        <v>2329</v>
      </c>
      <c r="C312" s="290" t="str">
        <f t="shared" si="25"/>
        <v>05</v>
      </c>
      <c r="D312" s="145" t="str">
        <f t="shared" si="26"/>
        <v>03</v>
      </c>
      <c r="E312" s="6" t="s">
        <v>2396</v>
      </c>
      <c r="F312" s="55" t="s">
        <v>1855</v>
      </c>
      <c r="G312" s="108">
        <v>4654.3999999999996</v>
      </c>
    </row>
    <row r="313" spans="1:10" ht="96.6" customHeight="1">
      <c r="A313" s="338"/>
      <c r="B313" s="314" t="s">
        <v>2329</v>
      </c>
      <c r="C313" s="290" t="str">
        <f t="shared" si="25"/>
        <v>05</v>
      </c>
      <c r="D313" s="145" t="str">
        <f t="shared" si="26"/>
        <v>03</v>
      </c>
      <c r="E313" s="6" t="s">
        <v>2396</v>
      </c>
      <c r="F313" s="55" t="s">
        <v>1837</v>
      </c>
      <c r="G313" s="108">
        <v>601.4</v>
      </c>
    </row>
    <row r="314" spans="1:10" ht="99" customHeight="1">
      <c r="A314" s="338"/>
      <c r="B314" s="314" t="s">
        <v>2329</v>
      </c>
      <c r="C314" s="290" t="str">
        <f t="shared" si="25"/>
        <v>05</v>
      </c>
      <c r="D314" s="145" t="str">
        <f t="shared" si="26"/>
        <v>03</v>
      </c>
      <c r="E314" s="6" t="s">
        <v>2396</v>
      </c>
      <c r="F314" s="55" t="s">
        <v>2374</v>
      </c>
      <c r="G314" s="108">
        <v>11.7</v>
      </c>
    </row>
    <row r="315" spans="1:10" ht="99" customHeight="1">
      <c r="A315" s="338"/>
      <c r="B315" s="314" t="s">
        <v>2329</v>
      </c>
      <c r="C315" s="290" t="str">
        <f t="shared" si="25"/>
        <v>05</v>
      </c>
      <c r="D315" s="145" t="str">
        <f t="shared" si="26"/>
        <v>03</v>
      </c>
      <c r="E315" s="295" t="s">
        <v>2308</v>
      </c>
      <c r="F315" s="55" t="s">
        <v>1837</v>
      </c>
      <c r="G315" s="108"/>
    </row>
    <row r="316" spans="1:10" ht="83.25" customHeight="1">
      <c r="A316" s="338" t="s">
        <v>2355</v>
      </c>
      <c r="B316" s="350" t="s">
        <v>2373</v>
      </c>
      <c r="C316" s="290" t="str">
        <f t="shared" si="25"/>
        <v>05</v>
      </c>
      <c r="D316" s="145" t="str">
        <f t="shared" si="26"/>
        <v>03</v>
      </c>
      <c r="E316" s="341">
        <v>9810009401</v>
      </c>
      <c r="F316" s="55"/>
      <c r="G316" s="352"/>
      <c r="J316" s="343"/>
    </row>
    <row r="317" spans="1:10" ht="83.25" customHeight="1">
      <c r="A317" s="338" t="s">
        <v>2356</v>
      </c>
      <c r="B317" s="351" t="s">
        <v>1833</v>
      </c>
      <c r="C317" s="290" t="str">
        <f t="shared" si="25"/>
        <v>05</v>
      </c>
      <c r="D317" s="145" t="str">
        <f t="shared" si="26"/>
        <v>03</v>
      </c>
      <c r="E317" s="341">
        <v>9810009401</v>
      </c>
      <c r="F317" s="55" t="s">
        <v>2374</v>
      </c>
      <c r="G317" s="352"/>
    </row>
    <row r="318" spans="1:10" s="133" customFormat="1" ht="27.75" customHeight="1">
      <c r="A318" s="337" t="s">
        <v>2357</v>
      </c>
      <c r="B318" s="311" t="s">
        <v>96</v>
      </c>
      <c r="C318" s="149" t="str">
        <f>"08"</f>
        <v>08</v>
      </c>
      <c r="D318" s="139"/>
      <c r="E318" s="134"/>
      <c r="F318" s="10"/>
      <c r="G318" s="180">
        <v>3654.3</v>
      </c>
      <c r="I318" s="132"/>
    </row>
    <row r="319" spans="1:10" ht="26.25" hidden="1" customHeight="1">
      <c r="A319" s="338"/>
      <c r="B319" s="312" t="s">
        <v>97</v>
      </c>
      <c r="C319" s="145" t="str">
        <f>"08"</f>
        <v>08</v>
      </c>
      <c r="D319" s="145" t="str">
        <f>"01"</f>
        <v>01</v>
      </c>
      <c r="E319" s="129"/>
      <c r="F319" s="232"/>
      <c r="G319" s="108" t="e">
        <f>G320+G325+G328+G331+G337+G322+G343+G339+G341+G335</f>
        <v>#REF!</v>
      </c>
    </row>
    <row r="320" spans="1:10" ht="60" hidden="1" customHeight="1">
      <c r="A320" s="338"/>
      <c r="B320" s="312" t="s">
        <v>98</v>
      </c>
      <c r="C320" s="145" t="str">
        <f t="shared" ref="C320:C351" si="27">"08"</f>
        <v>08</v>
      </c>
      <c r="D320" s="145" t="str">
        <f t="shared" ref="D320:D342" si="28">"01"</f>
        <v>01</v>
      </c>
      <c r="E320" s="232" t="s">
        <v>1903</v>
      </c>
      <c r="F320" s="232"/>
      <c r="G320" s="108" t="e">
        <f>G321</f>
        <v>#REF!</v>
      </c>
    </row>
    <row r="321" spans="1:9" ht="40.5" hidden="1" customHeight="1">
      <c r="A321" s="338"/>
      <c r="B321" s="315" t="s">
        <v>1835</v>
      </c>
      <c r="C321" s="145" t="str">
        <f t="shared" si="27"/>
        <v>08</v>
      </c>
      <c r="D321" s="145" t="str">
        <f t="shared" si="28"/>
        <v>01</v>
      </c>
      <c r="E321" s="232" t="s">
        <v>1903</v>
      </c>
      <c r="F321" s="55" t="s">
        <v>1837</v>
      </c>
      <c r="G321" s="108" t="e">
        <f>#REF!</f>
        <v>#REF!</v>
      </c>
    </row>
    <row r="322" spans="1:9" ht="44.25" customHeight="1">
      <c r="A322" s="338" t="s">
        <v>2358</v>
      </c>
      <c r="B322" s="312" t="s">
        <v>1848</v>
      </c>
      <c r="C322" s="145" t="str">
        <f t="shared" si="27"/>
        <v>08</v>
      </c>
      <c r="D322" s="145" t="str">
        <f t="shared" si="28"/>
        <v>01</v>
      </c>
      <c r="E322" s="232"/>
      <c r="F322" s="232"/>
      <c r="G322" s="108">
        <v>3654.3</v>
      </c>
    </row>
    <row r="323" spans="1:9" ht="243" customHeight="1">
      <c r="A323" s="338" t="s">
        <v>2359</v>
      </c>
      <c r="B323" s="314" t="s">
        <v>2334</v>
      </c>
      <c r="C323" s="145" t="str">
        <f t="shared" si="27"/>
        <v>08</v>
      </c>
      <c r="D323" s="145" t="str">
        <f t="shared" si="28"/>
        <v>01</v>
      </c>
      <c r="E323" s="298" t="s">
        <v>2314</v>
      </c>
      <c r="F323" s="55" t="s">
        <v>2313</v>
      </c>
      <c r="G323" s="108">
        <v>3654.3</v>
      </c>
    </row>
    <row r="324" spans="1:9" ht="169.5" customHeight="1">
      <c r="A324" s="338" t="s">
        <v>2360</v>
      </c>
      <c r="B324" s="314" t="s">
        <v>2333</v>
      </c>
      <c r="C324" s="145" t="str">
        <f t="shared" si="27"/>
        <v>08</v>
      </c>
      <c r="D324" s="145" t="str">
        <f t="shared" si="28"/>
        <v>01</v>
      </c>
      <c r="E324" s="297" t="s">
        <v>2309</v>
      </c>
      <c r="F324" s="55" t="s">
        <v>1837</v>
      </c>
      <c r="G324" s="108">
        <v>3654.3</v>
      </c>
    </row>
    <row r="325" spans="1:9" ht="39" hidden="1" customHeight="1">
      <c r="A325" s="338"/>
      <c r="B325" s="35" t="s">
        <v>1849</v>
      </c>
      <c r="C325" s="145" t="str">
        <f t="shared" si="27"/>
        <v>08</v>
      </c>
      <c r="D325" s="145" t="str">
        <f t="shared" si="28"/>
        <v>01</v>
      </c>
      <c r="E325" s="232" t="s">
        <v>100</v>
      </c>
      <c r="F325" s="232"/>
      <c r="G325" s="108" t="e">
        <f>G326+G327</f>
        <v>#REF!</v>
      </c>
    </row>
    <row r="326" spans="1:9" ht="93" hidden="1" customHeight="1">
      <c r="A326" s="338"/>
      <c r="B326" s="315" t="s">
        <v>1832</v>
      </c>
      <c r="C326" s="145" t="str">
        <f t="shared" si="27"/>
        <v>08</v>
      </c>
      <c r="D326" s="145" t="str">
        <f t="shared" si="28"/>
        <v>01</v>
      </c>
      <c r="E326" s="232" t="s">
        <v>100</v>
      </c>
      <c r="F326" s="55" t="s">
        <v>1855</v>
      </c>
      <c r="G326" s="108" t="e">
        <f>#REF!</f>
        <v>#REF!</v>
      </c>
    </row>
    <row r="327" spans="1:9" ht="42" hidden="1" customHeight="1">
      <c r="A327" s="338"/>
      <c r="B327" s="315" t="s">
        <v>1835</v>
      </c>
      <c r="C327" s="145" t="str">
        <f t="shared" si="27"/>
        <v>08</v>
      </c>
      <c r="D327" s="145" t="str">
        <f t="shared" si="28"/>
        <v>01</v>
      </c>
      <c r="E327" s="232" t="s">
        <v>100</v>
      </c>
      <c r="F327" s="55" t="s">
        <v>1837</v>
      </c>
      <c r="G327" s="108" t="e">
        <f>#REF!</f>
        <v>#REF!</v>
      </c>
    </row>
    <row r="328" spans="1:9" ht="39.75" hidden="1" customHeight="1">
      <c r="A328" s="338"/>
      <c r="B328" s="315" t="s">
        <v>1298</v>
      </c>
      <c r="C328" s="145" t="str">
        <f t="shared" si="27"/>
        <v>08</v>
      </c>
      <c r="D328" s="145" t="str">
        <f t="shared" si="28"/>
        <v>01</v>
      </c>
      <c r="E328" s="232" t="s">
        <v>738</v>
      </c>
      <c r="F328" s="232"/>
      <c r="G328" s="108" t="e">
        <f>G329+G330</f>
        <v>#REF!</v>
      </c>
    </row>
    <row r="329" spans="1:9" ht="100.5" hidden="1" customHeight="1">
      <c r="A329" s="338"/>
      <c r="B329" s="315" t="s">
        <v>1832</v>
      </c>
      <c r="C329" s="145" t="str">
        <f t="shared" si="27"/>
        <v>08</v>
      </c>
      <c r="D329" s="145" t="str">
        <f t="shared" si="28"/>
        <v>01</v>
      </c>
      <c r="E329" s="232" t="s">
        <v>738</v>
      </c>
      <c r="F329" s="232">
        <v>100</v>
      </c>
      <c r="G329" s="108" t="e">
        <f>#REF!</f>
        <v>#REF!</v>
      </c>
    </row>
    <row r="330" spans="1:9" ht="38.25" hidden="1" customHeight="1">
      <c r="A330" s="338"/>
      <c r="B330" s="315" t="s">
        <v>1835</v>
      </c>
      <c r="C330" s="145" t="str">
        <f t="shared" si="27"/>
        <v>08</v>
      </c>
      <c r="D330" s="145" t="str">
        <f t="shared" si="28"/>
        <v>01</v>
      </c>
      <c r="E330" s="232" t="s">
        <v>738</v>
      </c>
      <c r="F330" s="55" t="s">
        <v>1837</v>
      </c>
      <c r="G330" s="108" t="e">
        <f>#REF!</f>
        <v>#REF!</v>
      </c>
    </row>
    <row r="331" spans="1:9" s="241" customFormat="1" ht="39.75" hidden="1" customHeight="1">
      <c r="A331" s="338"/>
      <c r="B331" s="312" t="s">
        <v>1828</v>
      </c>
      <c r="C331" s="145" t="str">
        <f t="shared" si="27"/>
        <v>08</v>
      </c>
      <c r="D331" s="145" t="str">
        <f t="shared" si="28"/>
        <v>01</v>
      </c>
      <c r="E331" s="232" t="s">
        <v>1887</v>
      </c>
      <c r="F331" s="232"/>
      <c r="G331" s="108" t="e">
        <f>G333+G332+G334</f>
        <v>#REF!</v>
      </c>
      <c r="H331" s="183"/>
      <c r="I331" s="240"/>
    </row>
    <row r="332" spans="1:9" s="241" customFormat="1" ht="45" hidden="1" customHeight="1">
      <c r="A332" s="338"/>
      <c r="B332" s="315" t="s">
        <v>1835</v>
      </c>
      <c r="C332" s="145" t="str">
        <f t="shared" si="27"/>
        <v>08</v>
      </c>
      <c r="D332" s="145" t="str">
        <f t="shared" si="28"/>
        <v>01</v>
      </c>
      <c r="E332" s="247" t="s">
        <v>1887</v>
      </c>
      <c r="F332" s="55" t="s">
        <v>1837</v>
      </c>
      <c r="G332" s="108" t="e">
        <f>#REF!</f>
        <v>#REF!</v>
      </c>
      <c r="H332" s="183"/>
      <c r="I332" s="240"/>
    </row>
    <row r="333" spans="1:9" s="241" customFormat="1" ht="23.25" hidden="1" customHeight="1">
      <c r="A333" s="338"/>
      <c r="B333" s="309" t="s">
        <v>1288</v>
      </c>
      <c r="C333" s="145" t="str">
        <f t="shared" si="27"/>
        <v>08</v>
      </c>
      <c r="D333" s="145" t="str">
        <f t="shared" si="28"/>
        <v>01</v>
      </c>
      <c r="E333" s="247" t="s">
        <v>1887</v>
      </c>
      <c r="F333" s="232" t="str">
        <f>"010"</f>
        <v>010</v>
      </c>
      <c r="G333" s="108" t="e">
        <f>#REF!</f>
        <v>#REF!</v>
      </c>
      <c r="H333" s="183"/>
      <c r="I333" s="240"/>
    </row>
    <row r="334" spans="1:9" s="241" customFormat="1" ht="96.75" hidden="1" customHeight="1">
      <c r="A334" s="338"/>
      <c r="B334" s="312" t="s">
        <v>1097</v>
      </c>
      <c r="C334" s="145" t="str">
        <f t="shared" si="27"/>
        <v>08</v>
      </c>
      <c r="D334" s="145" t="str">
        <f t="shared" si="28"/>
        <v>01</v>
      </c>
      <c r="E334" s="232" t="s">
        <v>1327</v>
      </c>
      <c r="F334" s="55" t="s">
        <v>1735</v>
      </c>
      <c r="G334" s="108" t="e">
        <f>#REF!</f>
        <v>#REF!</v>
      </c>
      <c r="H334" s="183"/>
      <c r="I334" s="240"/>
    </row>
    <row r="335" spans="1:9" s="241" customFormat="1" ht="57.75" hidden="1" customHeight="1">
      <c r="A335" s="338"/>
      <c r="B335" s="331" t="s">
        <v>1816</v>
      </c>
      <c r="C335" s="249" t="str">
        <f t="shared" si="27"/>
        <v>08</v>
      </c>
      <c r="D335" s="249" t="str">
        <f t="shared" si="28"/>
        <v>01</v>
      </c>
      <c r="E335" s="250" t="s">
        <v>1884</v>
      </c>
      <c r="F335" s="250"/>
      <c r="G335" s="252" t="e">
        <f>G336</f>
        <v>#REF!</v>
      </c>
      <c r="H335" s="183"/>
      <c r="I335" s="240"/>
    </row>
    <row r="336" spans="1:9" s="241" customFormat="1" ht="44.25" hidden="1" customHeight="1">
      <c r="A336" s="338"/>
      <c r="B336" s="332" t="s">
        <v>1835</v>
      </c>
      <c r="C336" s="249" t="str">
        <f t="shared" si="27"/>
        <v>08</v>
      </c>
      <c r="D336" s="249" t="str">
        <f t="shared" si="28"/>
        <v>01</v>
      </c>
      <c r="E336" s="250" t="s">
        <v>1884</v>
      </c>
      <c r="F336" s="250">
        <v>200</v>
      </c>
      <c r="G336" s="252" t="e">
        <f>#REF!</f>
        <v>#REF!</v>
      </c>
      <c r="H336" s="183"/>
      <c r="I336" s="240"/>
    </row>
    <row r="337" spans="1:9" s="241" customFormat="1" ht="83.25" hidden="1" customHeight="1">
      <c r="A337" s="338"/>
      <c r="B337" s="314" t="s">
        <v>1582</v>
      </c>
      <c r="C337" s="145" t="str">
        <f t="shared" si="27"/>
        <v>08</v>
      </c>
      <c r="D337" s="145" t="str">
        <f t="shared" si="28"/>
        <v>01</v>
      </c>
      <c r="E337" s="232" t="s">
        <v>1883</v>
      </c>
      <c r="F337" s="55"/>
      <c r="G337" s="108" t="e">
        <f>G338</f>
        <v>#REF!</v>
      </c>
      <c r="H337" s="183"/>
      <c r="I337" s="240"/>
    </row>
    <row r="338" spans="1:9" s="241" customFormat="1" ht="47.25" hidden="1" customHeight="1">
      <c r="A338" s="338"/>
      <c r="B338" s="315" t="s">
        <v>1835</v>
      </c>
      <c r="C338" s="145" t="str">
        <f t="shared" si="27"/>
        <v>08</v>
      </c>
      <c r="D338" s="145" t="str">
        <f t="shared" si="28"/>
        <v>01</v>
      </c>
      <c r="E338" s="232" t="s">
        <v>1883</v>
      </c>
      <c r="F338" s="55" t="s">
        <v>1837</v>
      </c>
      <c r="G338" s="108" t="e">
        <f>#REF!</f>
        <v>#REF!</v>
      </c>
      <c r="H338" s="183"/>
      <c r="I338" s="240"/>
    </row>
    <row r="339" spans="1:9" s="241" customFormat="1" ht="83.25" hidden="1" customHeight="1">
      <c r="A339" s="338"/>
      <c r="B339" s="312" t="s">
        <v>1775</v>
      </c>
      <c r="C339" s="145" t="str">
        <f t="shared" si="27"/>
        <v>08</v>
      </c>
      <c r="D339" s="145" t="str">
        <f t="shared" si="28"/>
        <v>01</v>
      </c>
      <c r="E339" s="1" t="s">
        <v>1864</v>
      </c>
      <c r="F339" s="232"/>
      <c r="G339" s="108" t="e">
        <f>G340</f>
        <v>#REF!</v>
      </c>
      <c r="H339" s="183"/>
      <c r="I339" s="240"/>
    </row>
    <row r="340" spans="1:9" s="241" customFormat="1" ht="40.5" hidden="1" customHeight="1">
      <c r="A340" s="338"/>
      <c r="B340" s="315" t="s">
        <v>1835</v>
      </c>
      <c r="C340" s="145" t="str">
        <f t="shared" si="27"/>
        <v>08</v>
      </c>
      <c r="D340" s="145" t="str">
        <f t="shared" si="28"/>
        <v>01</v>
      </c>
      <c r="E340" s="1" t="s">
        <v>1864</v>
      </c>
      <c r="F340" s="55" t="s">
        <v>1837</v>
      </c>
      <c r="G340" s="108" t="e">
        <f>#REF!</f>
        <v>#REF!</v>
      </c>
      <c r="H340" s="183"/>
      <c r="I340" s="240"/>
    </row>
    <row r="341" spans="1:9" s="241" customFormat="1" ht="40.5" hidden="1" customHeight="1">
      <c r="A341" s="338"/>
      <c r="B341" s="326" t="s">
        <v>1807</v>
      </c>
      <c r="C341" s="145" t="str">
        <f t="shared" si="27"/>
        <v>08</v>
      </c>
      <c r="D341" s="145" t="str">
        <f t="shared" si="28"/>
        <v>01</v>
      </c>
      <c r="E341" s="232" t="s">
        <v>1880</v>
      </c>
      <c r="F341" s="55"/>
      <c r="G341" s="108" t="e">
        <f>G342</f>
        <v>#REF!</v>
      </c>
      <c r="H341" s="183"/>
      <c r="I341" s="240"/>
    </row>
    <row r="342" spans="1:9" s="241" customFormat="1" ht="40.5" hidden="1" customHeight="1">
      <c r="A342" s="338"/>
      <c r="B342" s="315" t="s">
        <v>1835</v>
      </c>
      <c r="C342" s="145" t="str">
        <f t="shared" si="27"/>
        <v>08</v>
      </c>
      <c r="D342" s="145" t="str">
        <f t="shared" si="28"/>
        <v>01</v>
      </c>
      <c r="E342" s="232" t="s">
        <v>1880</v>
      </c>
      <c r="F342" s="55" t="s">
        <v>1837</v>
      </c>
      <c r="G342" s="108" t="e">
        <f>#REF!</f>
        <v>#REF!</v>
      </c>
      <c r="H342" s="183"/>
      <c r="I342" s="240"/>
    </row>
    <row r="343" spans="1:9" s="241" customFormat="1" ht="45.75" hidden="1" customHeight="1">
      <c r="A343" s="338"/>
      <c r="B343" s="312" t="s">
        <v>1738</v>
      </c>
      <c r="C343" s="145" t="str">
        <f>"08"</f>
        <v>08</v>
      </c>
      <c r="D343" s="145" t="str">
        <f>"01"</f>
        <v>01</v>
      </c>
      <c r="E343" s="232" t="s">
        <v>1420</v>
      </c>
      <c r="F343" s="232"/>
      <c r="G343" s="108" t="e">
        <f>G344</f>
        <v>#REF!</v>
      </c>
      <c r="I343" s="240"/>
    </row>
    <row r="344" spans="1:9" s="241" customFormat="1" ht="34.5" hidden="1" customHeight="1">
      <c r="A344" s="338"/>
      <c r="B344" s="315" t="s">
        <v>1835</v>
      </c>
      <c r="C344" s="145" t="str">
        <f>"08"</f>
        <v>08</v>
      </c>
      <c r="D344" s="145" t="str">
        <f>"01"</f>
        <v>01</v>
      </c>
      <c r="E344" s="232" t="s">
        <v>1420</v>
      </c>
      <c r="F344" s="55" t="s">
        <v>1837</v>
      </c>
      <c r="G344" s="108" t="e">
        <f>#REF!</f>
        <v>#REF!</v>
      </c>
      <c r="I344" s="240"/>
    </row>
    <row r="345" spans="1:9" ht="23.25" hidden="1" customHeight="1">
      <c r="A345" s="338"/>
      <c r="B345" s="312" t="s">
        <v>721</v>
      </c>
      <c r="C345" s="145" t="str">
        <f t="shared" si="27"/>
        <v>08</v>
      </c>
      <c r="D345" s="145" t="str">
        <f t="shared" ref="D345:D351" si="29">"04"</f>
        <v>04</v>
      </c>
      <c r="E345" s="129"/>
      <c r="F345" s="232"/>
      <c r="G345" s="108" t="e">
        <f>G346+G349</f>
        <v>#REF!</v>
      </c>
    </row>
    <row r="346" spans="1:9" ht="21.75" hidden="1" customHeight="1">
      <c r="A346" s="338"/>
      <c r="B346" s="312" t="s">
        <v>910</v>
      </c>
      <c r="C346" s="145" t="str">
        <f t="shared" si="27"/>
        <v>08</v>
      </c>
      <c r="D346" s="145" t="str">
        <f t="shared" si="29"/>
        <v>04</v>
      </c>
      <c r="E346" s="232" t="s">
        <v>518</v>
      </c>
      <c r="F346" s="232"/>
      <c r="G346" s="108" t="e">
        <f>G347+G348</f>
        <v>#REF!</v>
      </c>
    </row>
    <row r="347" spans="1:9" ht="98.25" hidden="1" customHeight="1">
      <c r="A347" s="338"/>
      <c r="B347" s="315" t="s">
        <v>1832</v>
      </c>
      <c r="C347" s="145" t="str">
        <f t="shared" si="27"/>
        <v>08</v>
      </c>
      <c r="D347" s="145" t="str">
        <f t="shared" si="29"/>
        <v>04</v>
      </c>
      <c r="E347" s="232" t="s">
        <v>518</v>
      </c>
      <c r="F347" s="232" t="str">
        <f>"100"</f>
        <v>100</v>
      </c>
      <c r="G347" s="108" t="e">
        <f>#REF!</f>
        <v>#REF!</v>
      </c>
    </row>
    <row r="348" spans="1:9" ht="42" hidden="1" customHeight="1">
      <c r="A348" s="338"/>
      <c r="B348" s="315" t="s">
        <v>1835</v>
      </c>
      <c r="C348" s="145" t="str">
        <f t="shared" si="27"/>
        <v>08</v>
      </c>
      <c r="D348" s="145" t="str">
        <f t="shared" si="29"/>
        <v>04</v>
      </c>
      <c r="E348" s="232" t="s">
        <v>518</v>
      </c>
      <c r="F348" s="232" t="str">
        <f>"200"</f>
        <v>200</v>
      </c>
      <c r="G348" s="108" t="e">
        <f>#REF!</f>
        <v>#REF!</v>
      </c>
    </row>
    <row r="349" spans="1:9" ht="29.25" hidden="1" customHeight="1">
      <c r="A349" s="338"/>
      <c r="B349" s="35" t="s">
        <v>1850</v>
      </c>
      <c r="C349" s="145" t="str">
        <f t="shared" si="27"/>
        <v>08</v>
      </c>
      <c r="D349" s="145" t="str">
        <f t="shared" si="29"/>
        <v>04</v>
      </c>
      <c r="E349" s="232" t="s">
        <v>660</v>
      </c>
      <c r="F349" s="232"/>
      <c r="G349" s="108" t="e">
        <f>G350+G351</f>
        <v>#REF!</v>
      </c>
    </row>
    <row r="350" spans="1:9" ht="108" hidden="1" customHeight="1">
      <c r="A350" s="338"/>
      <c r="B350" s="315" t="s">
        <v>1832</v>
      </c>
      <c r="C350" s="145" t="str">
        <f t="shared" si="27"/>
        <v>08</v>
      </c>
      <c r="D350" s="145" t="str">
        <f t="shared" si="29"/>
        <v>04</v>
      </c>
      <c r="E350" s="232" t="s">
        <v>660</v>
      </c>
      <c r="F350" s="55" t="s">
        <v>1855</v>
      </c>
      <c r="G350" s="108" t="e">
        <f>#REF!</f>
        <v>#REF!</v>
      </c>
    </row>
    <row r="351" spans="1:9" ht="42.75" hidden="1" customHeight="1">
      <c r="A351" s="338"/>
      <c r="B351" s="315" t="s">
        <v>1835</v>
      </c>
      <c r="C351" s="145" t="str">
        <f t="shared" si="27"/>
        <v>08</v>
      </c>
      <c r="D351" s="145" t="str">
        <f t="shared" si="29"/>
        <v>04</v>
      </c>
      <c r="E351" s="232" t="s">
        <v>660</v>
      </c>
      <c r="F351" s="55" t="s">
        <v>1837</v>
      </c>
      <c r="G351" s="108" t="e">
        <f>#REF!</f>
        <v>#REF!</v>
      </c>
    </row>
    <row r="352" spans="1:9" s="241" customFormat="1" ht="35.25" hidden="1" customHeight="1">
      <c r="A352" s="338"/>
      <c r="B352" s="312" t="s">
        <v>1359</v>
      </c>
      <c r="C352" s="145" t="str">
        <f>"09"</f>
        <v>09</v>
      </c>
      <c r="D352" s="148" t="str">
        <f>"01"</f>
        <v>01</v>
      </c>
      <c r="E352" s="145"/>
      <c r="F352" s="232"/>
      <c r="G352" s="108" t="e">
        <f>G353</f>
        <v>#REF!</v>
      </c>
      <c r="H352" s="183"/>
      <c r="I352" s="240"/>
    </row>
    <row r="353" spans="1:9" s="241" customFormat="1" ht="42.75" hidden="1" customHeight="1">
      <c r="A353" s="338"/>
      <c r="B353" s="312" t="s">
        <v>762</v>
      </c>
      <c r="C353" s="145" t="str">
        <f>"09"</f>
        <v>09</v>
      </c>
      <c r="D353" s="148" t="str">
        <f>"01"</f>
        <v>01</v>
      </c>
      <c r="E353" s="232" t="s">
        <v>763</v>
      </c>
      <c r="F353" s="232"/>
      <c r="G353" s="108" t="e">
        <f>G354</f>
        <v>#REF!</v>
      </c>
      <c r="H353" s="183"/>
      <c r="I353" s="240"/>
    </row>
    <row r="354" spans="1:9" s="241" customFormat="1" ht="42.75" hidden="1" customHeight="1">
      <c r="A354" s="338"/>
      <c r="B354" s="309" t="s">
        <v>1054</v>
      </c>
      <c r="C354" s="145" t="str">
        <f>"09"</f>
        <v>09</v>
      </c>
      <c r="D354" s="148" t="str">
        <f>"01"</f>
        <v>01</v>
      </c>
      <c r="E354" s="232" t="s">
        <v>763</v>
      </c>
      <c r="F354" s="232" t="str">
        <f>"003"</f>
        <v>003</v>
      </c>
      <c r="G354" s="108" t="e">
        <f>#REF!</f>
        <v>#REF!</v>
      </c>
      <c r="H354" s="183"/>
      <c r="I354" s="240"/>
    </row>
    <row r="355" spans="1:9" s="133" customFormat="1" ht="27.75" customHeight="1">
      <c r="A355" s="337" t="s">
        <v>2361</v>
      </c>
      <c r="B355" s="311" t="s">
        <v>722</v>
      </c>
      <c r="C355" s="149" t="str">
        <f>"10"</f>
        <v>10</v>
      </c>
      <c r="D355" s="139"/>
      <c r="E355" s="134"/>
      <c r="F355" s="10"/>
      <c r="G355" s="180">
        <v>258.60000000000002</v>
      </c>
      <c r="I355" s="132"/>
    </row>
    <row r="356" spans="1:9" ht="21.75" customHeight="1">
      <c r="A356" s="338" t="s">
        <v>2362</v>
      </c>
      <c r="B356" s="312" t="s">
        <v>723</v>
      </c>
      <c r="C356" s="145">
        <v>10</v>
      </c>
      <c r="D356" s="145" t="str">
        <f>"01"</f>
        <v>01</v>
      </c>
      <c r="E356" s="129"/>
      <c r="F356" s="232"/>
      <c r="G356" s="108">
        <v>258.60000000000002</v>
      </c>
    </row>
    <row r="357" spans="1:9" ht="60" hidden="1" customHeight="1">
      <c r="A357" s="338"/>
      <c r="B357" s="312" t="s">
        <v>1446</v>
      </c>
      <c r="C357" s="145">
        <v>10</v>
      </c>
      <c r="D357" s="145" t="str">
        <f>"01"</f>
        <v>01</v>
      </c>
      <c r="E357" s="275" t="s">
        <v>1995</v>
      </c>
      <c r="F357" s="232"/>
      <c r="G357" s="108">
        <f>G358</f>
        <v>258.60000000000002</v>
      </c>
    </row>
    <row r="358" spans="1:9" ht="134.4" customHeight="1">
      <c r="A358" s="338" t="s">
        <v>2363</v>
      </c>
      <c r="B358" s="314" t="s">
        <v>2330</v>
      </c>
      <c r="C358" s="145">
        <v>10</v>
      </c>
      <c r="D358" s="145" t="str">
        <f>"01"</f>
        <v>01</v>
      </c>
      <c r="E358" s="304" t="s">
        <v>2310</v>
      </c>
      <c r="F358" s="232" t="str">
        <f>"300"</f>
        <v>300</v>
      </c>
      <c r="G358" s="108">
        <v>258.60000000000002</v>
      </c>
    </row>
    <row r="359" spans="1:9" ht="21.75" hidden="1" customHeight="1">
      <c r="A359" s="338"/>
      <c r="B359" s="312" t="s">
        <v>1447</v>
      </c>
      <c r="C359" s="145">
        <v>10</v>
      </c>
      <c r="D359" s="145" t="str">
        <f>"03"</f>
        <v>03</v>
      </c>
      <c r="E359" s="129"/>
      <c r="F359" s="232"/>
      <c r="G359" s="108" t="e">
        <f>G364+G370+G372+G362+G360+G368+G366</f>
        <v>#REF!</v>
      </c>
    </row>
    <row r="360" spans="1:9" ht="50.25" hidden="1" customHeight="1">
      <c r="A360" s="338"/>
      <c r="B360" s="312" t="s">
        <v>1857</v>
      </c>
      <c r="C360" s="145">
        <v>10</v>
      </c>
      <c r="D360" s="145" t="str">
        <f>"03"</f>
        <v>03</v>
      </c>
      <c r="E360" s="232" t="s">
        <v>913</v>
      </c>
      <c r="F360" s="232"/>
      <c r="G360" s="108" t="e">
        <f>G361</f>
        <v>#REF!</v>
      </c>
    </row>
    <row r="361" spans="1:9" ht="33.75" hidden="1" customHeight="1">
      <c r="A361" s="338"/>
      <c r="B361" s="15" t="s">
        <v>1838</v>
      </c>
      <c r="C361" s="145">
        <v>10</v>
      </c>
      <c r="D361" s="145" t="str">
        <f>"03"</f>
        <v>03</v>
      </c>
      <c r="E361" s="232" t="s">
        <v>913</v>
      </c>
      <c r="F361" s="232" t="str">
        <f>"300"</f>
        <v>300</v>
      </c>
      <c r="G361" s="108" t="e">
        <f>#REF!</f>
        <v>#REF!</v>
      </c>
    </row>
    <row r="362" spans="1:9" s="241" customFormat="1" ht="44.25" hidden="1" customHeight="1">
      <c r="A362" s="338"/>
      <c r="B362" s="315" t="s">
        <v>181</v>
      </c>
      <c r="C362" s="145">
        <v>10</v>
      </c>
      <c r="D362" s="145" t="str">
        <f>"03"</f>
        <v>03</v>
      </c>
      <c r="E362" s="11" t="s">
        <v>1284</v>
      </c>
      <c r="F362" s="11"/>
      <c r="G362" s="179" t="e">
        <f>G363</f>
        <v>#REF!</v>
      </c>
      <c r="H362" s="183"/>
      <c r="I362" s="240"/>
    </row>
    <row r="363" spans="1:9" s="241" customFormat="1" ht="25.5" hidden="1" customHeight="1">
      <c r="A363" s="338"/>
      <c r="B363" s="309" t="s">
        <v>1838</v>
      </c>
      <c r="C363" s="145">
        <v>10</v>
      </c>
      <c r="D363" s="145" t="str">
        <f>"03"</f>
        <v>03</v>
      </c>
      <c r="E363" s="11" t="s">
        <v>1284</v>
      </c>
      <c r="F363" s="232" t="str">
        <f>"300"</f>
        <v>300</v>
      </c>
      <c r="G363" s="108" t="e">
        <f>#REF!</f>
        <v>#REF!</v>
      </c>
      <c r="H363" s="183"/>
      <c r="I363" s="240"/>
    </row>
    <row r="364" spans="1:9" ht="41.25" hidden="1" customHeight="1">
      <c r="A364" s="338"/>
      <c r="B364" s="312" t="s">
        <v>1583</v>
      </c>
      <c r="C364" s="145">
        <v>10</v>
      </c>
      <c r="D364" s="151" t="str">
        <f t="shared" ref="D364:D373" si="30">"03"</f>
        <v>03</v>
      </c>
      <c r="E364" s="275" t="s">
        <v>1995</v>
      </c>
      <c r="F364" s="141"/>
      <c r="G364" s="187" t="e">
        <f>G365</f>
        <v>#REF!</v>
      </c>
    </row>
    <row r="365" spans="1:9" ht="26.25" hidden="1" customHeight="1">
      <c r="A365" s="338"/>
      <c r="B365" s="15" t="s">
        <v>1838</v>
      </c>
      <c r="C365" s="145">
        <v>10</v>
      </c>
      <c r="D365" s="145" t="str">
        <f t="shared" si="30"/>
        <v>03</v>
      </c>
      <c r="E365" s="275" t="s">
        <v>1995</v>
      </c>
      <c r="F365" s="232" t="str">
        <f>"300"</f>
        <v>300</v>
      </c>
      <c r="G365" s="108" t="e">
        <f>#REF!</f>
        <v>#REF!</v>
      </c>
    </row>
    <row r="366" spans="1:9" ht="26.25" hidden="1" customHeight="1">
      <c r="A366" s="338"/>
      <c r="B366" s="309" t="s">
        <v>1847</v>
      </c>
      <c r="C366" s="145">
        <v>10</v>
      </c>
      <c r="D366" s="145" t="str">
        <f t="shared" ref="D366:D367" si="31">"03"</f>
        <v>03</v>
      </c>
      <c r="E366" s="232" t="s">
        <v>1846</v>
      </c>
      <c r="F366" s="141"/>
      <c r="G366" s="187" t="e">
        <f>G367</f>
        <v>#REF!</v>
      </c>
    </row>
    <row r="367" spans="1:9" ht="26.25" hidden="1" customHeight="1">
      <c r="A367" s="338"/>
      <c r="B367" s="309" t="s">
        <v>1838</v>
      </c>
      <c r="C367" s="145">
        <v>10</v>
      </c>
      <c r="D367" s="145" t="str">
        <f t="shared" si="31"/>
        <v>03</v>
      </c>
      <c r="E367" s="232" t="s">
        <v>1846</v>
      </c>
      <c r="F367" s="141">
        <v>300</v>
      </c>
      <c r="G367" s="187" t="e">
        <f>#REF!</f>
        <v>#REF!</v>
      </c>
    </row>
    <row r="368" spans="1:9" ht="26.25" hidden="1" customHeight="1">
      <c r="A368" s="338"/>
      <c r="B368" s="315" t="s">
        <v>1093</v>
      </c>
      <c r="C368" s="145">
        <v>10</v>
      </c>
      <c r="D368" s="145" t="str">
        <f>"03"</f>
        <v>03</v>
      </c>
      <c r="E368" s="11" t="s">
        <v>1094</v>
      </c>
      <c r="F368" s="164"/>
      <c r="G368" s="108" t="e">
        <f>G369</f>
        <v>#REF!</v>
      </c>
    </row>
    <row r="369" spans="1:9" ht="24" hidden="1" customHeight="1">
      <c r="A369" s="338"/>
      <c r="B369" s="15" t="s">
        <v>1838</v>
      </c>
      <c r="C369" s="145">
        <v>10</v>
      </c>
      <c r="D369" s="145" t="str">
        <f>"03"</f>
        <v>03</v>
      </c>
      <c r="E369" s="11" t="s">
        <v>1094</v>
      </c>
      <c r="F369" s="232" t="str">
        <f>"300"</f>
        <v>300</v>
      </c>
      <c r="G369" s="108" t="e">
        <f>#REF!</f>
        <v>#REF!</v>
      </c>
    </row>
    <row r="370" spans="1:9" ht="40.5" hidden="1" customHeight="1">
      <c r="A370" s="338"/>
      <c r="B370" s="312" t="s">
        <v>1856</v>
      </c>
      <c r="C370" s="145">
        <v>10</v>
      </c>
      <c r="D370" s="145" t="str">
        <f t="shared" si="30"/>
        <v>03</v>
      </c>
      <c r="E370" s="232" t="s">
        <v>763</v>
      </c>
      <c r="F370" s="232"/>
      <c r="G370" s="108" t="e">
        <f>G371</f>
        <v>#REF!</v>
      </c>
    </row>
    <row r="371" spans="1:9" ht="21.75" hidden="1" customHeight="1">
      <c r="A371" s="338"/>
      <c r="B371" s="15" t="s">
        <v>1838</v>
      </c>
      <c r="C371" s="145">
        <v>10</v>
      </c>
      <c r="D371" s="145" t="str">
        <f t="shared" si="30"/>
        <v>03</v>
      </c>
      <c r="E371" s="232" t="s">
        <v>763</v>
      </c>
      <c r="F371" s="232" t="str">
        <f>"300"</f>
        <v>300</v>
      </c>
      <c r="G371" s="108" t="e">
        <f>#REF!</f>
        <v>#REF!</v>
      </c>
    </row>
    <row r="372" spans="1:9" ht="58.5" hidden="1" customHeight="1">
      <c r="A372" s="338"/>
      <c r="B372" s="328" t="s">
        <v>1824</v>
      </c>
      <c r="C372" s="145">
        <v>10</v>
      </c>
      <c r="D372" s="145" t="str">
        <f t="shared" si="30"/>
        <v>03</v>
      </c>
      <c r="E372" s="232" t="s">
        <v>1888</v>
      </c>
      <c r="F372" s="232"/>
      <c r="G372" s="108" t="e">
        <f>G373</f>
        <v>#REF!</v>
      </c>
    </row>
    <row r="373" spans="1:9" ht="26.25" hidden="1" customHeight="1">
      <c r="A373" s="338"/>
      <c r="B373" s="15" t="s">
        <v>1838</v>
      </c>
      <c r="C373" s="145">
        <v>10</v>
      </c>
      <c r="D373" s="145" t="str">
        <f t="shared" si="30"/>
        <v>03</v>
      </c>
      <c r="E373" s="232" t="s">
        <v>1888</v>
      </c>
      <c r="F373" s="232" t="str">
        <f>"300"</f>
        <v>300</v>
      </c>
      <c r="G373" s="108" t="e">
        <f>#REF!</f>
        <v>#REF!</v>
      </c>
    </row>
    <row r="374" spans="1:9" ht="19.5" hidden="1" customHeight="1">
      <c r="A374" s="338"/>
      <c r="B374" s="312" t="s">
        <v>1018</v>
      </c>
      <c r="C374" s="145">
        <v>10</v>
      </c>
      <c r="D374" s="145" t="str">
        <f>"04"</f>
        <v>04</v>
      </c>
      <c r="E374" s="129"/>
      <c r="F374" s="232"/>
      <c r="G374" s="108" t="e">
        <f>G375</f>
        <v>#REF!</v>
      </c>
    </row>
    <row r="375" spans="1:9" ht="95.25" hidden="1" customHeight="1">
      <c r="A375" s="338"/>
      <c r="B375" s="312" t="s">
        <v>1858</v>
      </c>
      <c r="C375" s="145">
        <v>10</v>
      </c>
      <c r="D375" s="145" t="str">
        <f>"04"</f>
        <v>04</v>
      </c>
      <c r="E375" s="232" t="s">
        <v>1019</v>
      </c>
      <c r="F375" s="232"/>
      <c r="G375" s="108" t="e">
        <f>G376</f>
        <v>#REF!</v>
      </c>
    </row>
    <row r="376" spans="1:9" ht="27.75" hidden="1" customHeight="1">
      <c r="A376" s="338"/>
      <c r="B376" s="15" t="s">
        <v>1838</v>
      </c>
      <c r="C376" s="145">
        <v>10</v>
      </c>
      <c r="D376" s="145" t="str">
        <f>"04"</f>
        <v>04</v>
      </c>
      <c r="E376" s="232" t="s">
        <v>1019</v>
      </c>
      <c r="F376" s="232" t="str">
        <f>"300"</f>
        <v>300</v>
      </c>
      <c r="G376" s="108" t="e">
        <f>#REF!</f>
        <v>#REF!</v>
      </c>
    </row>
    <row r="377" spans="1:9" s="133" customFormat="1" ht="24" hidden="1" customHeight="1">
      <c r="A377" s="337"/>
      <c r="B377" s="311" t="s">
        <v>1020</v>
      </c>
      <c r="C377" s="149">
        <v>11</v>
      </c>
      <c r="D377" s="139"/>
      <c r="E377" s="134"/>
      <c r="F377" s="10"/>
      <c r="G377" s="180" t="e">
        <f>G378</f>
        <v>#REF!</v>
      </c>
      <c r="I377" s="132"/>
    </row>
    <row r="378" spans="1:9" ht="23.25" hidden="1" customHeight="1">
      <c r="A378" s="338"/>
      <c r="B378" s="312" t="s">
        <v>1021</v>
      </c>
      <c r="C378" s="145">
        <v>11</v>
      </c>
      <c r="D378" s="145" t="str">
        <f>"01"</f>
        <v>01</v>
      </c>
      <c r="E378" s="129"/>
      <c r="F378" s="232"/>
      <c r="G378" s="108" t="e">
        <f>G379+G381</f>
        <v>#REF!</v>
      </c>
    </row>
    <row r="379" spans="1:9" ht="38.25" hidden="1" customHeight="1">
      <c r="A379" s="338"/>
      <c r="B379" s="312" t="s">
        <v>1098</v>
      </c>
      <c r="C379" s="145">
        <v>11</v>
      </c>
      <c r="D379" s="145" t="str">
        <f t="shared" ref="D379:D394" si="32">"01"</f>
        <v>01</v>
      </c>
      <c r="E379" s="232" t="s">
        <v>1022</v>
      </c>
      <c r="F379" s="232"/>
      <c r="G379" s="108" t="e">
        <f>G380</f>
        <v>#REF!</v>
      </c>
    </row>
    <row r="380" spans="1:9" ht="40.5" hidden="1" customHeight="1">
      <c r="A380" s="338"/>
      <c r="B380" s="315" t="s">
        <v>1835</v>
      </c>
      <c r="C380" s="145">
        <v>11</v>
      </c>
      <c r="D380" s="145" t="str">
        <f t="shared" si="32"/>
        <v>01</v>
      </c>
      <c r="E380" s="232" t="s">
        <v>1022</v>
      </c>
      <c r="F380" s="232" t="str">
        <f>"200"</f>
        <v>200</v>
      </c>
      <c r="G380" s="108" t="e">
        <f>#REF!+#REF!</f>
        <v>#REF!</v>
      </c>
    </row>
    <row r="381" spans="1:9" ht="42.75" hidden="1" customHeight="1">
      <c r="A381" s="338"/>
      <c r="B381" s="320" t="s">
        <v>977</v>
      </c>
      <c r="C381" s="145">
        <v>11</v>
      </c>
      <c r="D381" s="145" t="str">
        <f t="shared" si="32"/>
        <v>01</v>
      </c>
      <c r="E381" s="232" t="s">
        <v>1882</v>
      </c>
      <c r="F381" s="55"/>
      <c r="G381" s="108" t="e">
        <f>G382</f>
        <v>#REF!</v>
      </c>
    </row>
    <row r="382" spans="1:9" ht="40.5" hidden="1" customHeight="1">
      <c r="A382" s="338"/>
      <c r="B382" s="315" t="s">
        <v>1835</v>
      </c>
      <c r="C382" s="145">
        <v>11</v>
      </c>
      <c r="D382" s="145" t="str">
        <f t="shared" si="32"/>
        <v>01</v>
      </c>
      <c r="E382" s="272" t="s">
        <v>1022</v>
      </c>
      <c r="F382" s="55" t="s">
        <v>1837</v>
      </c>
      <c r="G382" s="108" t="e">
        <f>#REF!</f>
        <v>#REF!</v>
      </c>
    </row>
    <row r="383" spans="1:9" ht="40.5" customHeight="1">
      <c r="A383" s="338"/>
      <c r="B383" s="312" t="s">
        <v>2331</v>
      </c>
      <c r="C383" s="145">
        <v>11</v>
      </c>
      <c r="D383" s="145" t="str">
        <f>"01"</f>
        <v>01</v>
      </c>
      <c r="E383" s="358"/>
      <c r="F383" s="55"/>
      <c r="G383" s="180">
        <f>G384+G386</f>
        <v>11</v>
      </c>
    </row>
    <row r="384" spans="1:9" ht="143.25" customHeight="1">
      <c r="A384" s="338" t="s">
        <v>2385</v>
      </c>
      <c r="B384" s="312" t="s">
        <v>2331</v>
      </c>
      <c r="C384" s="145">
        <v>11</v>
      </c>
      <c r="D384" s="145" t="str">
        <f>"01"</f>
        <v>01</v>
      </c>
      <c r="E384" s="360" t="s">
        <v>2306</v>
      </c>
      <c r="F384" s="55" t="s">
        <v>1855</v>
      </c>
      <c r="G384" s="108"/>
    </row>
    <row r="385" spans="1:9" ht="143.25" hidden="1" customHeight="1">
      <c r="A385" s="338"/>
      <c r="B385" s="312"/>
      <c r="C385" s="145"/>
      <c r="D385" s="145"/>
      <c r="E385" s="341"/>
      <c r="F385" s="55"/>
      <c r="G385" s="180"/>
    </row>
    <row r="386" spans="1:9" ht="153.75" customHeight="1">
      <c r="A386" s="338" t="s">
        <v>2386</v>
      </c>
      <c r="B386" s="312" t="s">
        <v>2331</v>
      </c>
      <c r="C386" s="145">
        <v>11</v>
      </c>
      <c r="D386" s="145" t="str">
        <f>"01"</f>
        <v>01</v>
      </c>
      <c r="E386" s="360" t="s">
        <v>2306</v>
      </c>
      <c r="F386" s="55" t="s">
        <v>1837</v>
      </c>
      <c r="G386" s="108">
        <v>11</v>
      </c>
    </row>
    <row r="387" spans="1:9" s="133" customFormat="1" ht="42" hidden="1" customHeight="1">
      <c r="A387" s="339"/>
      <c r="B387" s="155" t="s">
        <v>745</v>
      </c>
      <c r="C387" s="149">
        <v>13</v>
      </c>
      <c r="D387" s="145" t="str">
        <f t="shared" si="32"/>
        <v>01</v>
      </c>
      <c r="E387" s="134"/>
      <c r="F387" s="10"/>
      <c r="G387" s="180"/>
      <c r="I387" s="132"/>
    </row>
    <row r="388" spans="1:9" ht="34.5" hidden="1" customHeight="1">
      <c r="A388" s="340"/>
      <c r="B388" s="28" t="s">
        <v>746</v>
      </c>
      <c r="C388" s="145">
        <v>13</v>
      </c>
      <c r="D388" s="145" t="str">
        <f t="shared" si="32"/>
        <v>01</v>
      </c>
      <c r="E388" s="129"/>
      <c r="F388" s="232"/>
      <c r="G388" s="108">
        <f>G389</f>
        <v>0</v>
      </c>
    </row>
    <row r="389" spans="1:9" ht="26.25" hidden="1" customHeight="1">
      <c r="A389" s="340"/>
      <c r="B389" s="2" t="s">
        <v>182</v>
      </c>
      <c r="C389" s="145">
        <v>13</v>
      </c>
      <c r="D389" s="145" t="str">
        <f t="shared" si="32"/>
        <v>01</v>
      </c>
      <c r="E389" s="275" t="s">
        <v>1997</v>
      </c>
      <c r="F389" s="232"/>
      <c r="G389" s="108">
        <f>G390</f>
        <v>0</v>
      </c>
    </row>
    <row r="390" spans="1:9" ht="148.5" hidden="1" customHeight="1">
      <c r="A390" s="340"/>
      <c r="B390" s="242" t="s">
        <v>2332</v>
      </c>
      <c r="C390" s="145">
        <v>13</v>
      </c>
      <c r="D390" s="145" t="str">
        <f t="shared" si="32"/>
        <v>01</v>
      </c>
      <c r="E390" s="304" t="s">
        <v>1997</v>
      </c>
      <c r="F390" s="232" t="str">
        <f>"700"</f>
        <v>700</v>
      </c>
      <c r="G390" s="108"/>
    </row>
    <row r="391" spans="1:9" s="133" customFormat="1" ht="54" hidden="1" customHeight="1">
      <c r="A391" s="339"/>
      <c r="B391" s="155" t="s">
        <v>338</v>
      </c>
      <c r="C391" s="149">
        <v>14</v>
      </c>
      <c r="D391" s="139"/>
      <c r="E391" s="134"/>
      <c r="F391" s="10"/>
      <c r="G391" s="180" t="e">
        <f>G392+G395+G398</f>
        <v>#REF!</v>
      </c>
      <c r="I391" s="132"/>
    </row>
    <row r="392" spans="1:9" ht="40.5" hidden="1" customHeight="1">
      <c r="A392" s="340"/>
      <c r="B392" s="28" t="s">
        <v>1170</v>
      </c>
      <c r="C392" s="145">
        <v>14</v>
      </c>
      <c r="D392" s="145" t="str">
        <f t="shared" si="32"/>
        <v>01</v>
      </c>
      <c r="E392" s="129"/>
      <c r="F392" s="232"/>
      <c r="G392" s="108" t="e">
        <f>G393</f>
        <v>#REF!</v>
      </c>
    </row>
    <row r="393" spans="1:9" ht="40.5" hidden="1" customHeight="1">
      <c r="A393" s="340"/>
      <c r="B393" s="28" t="s">
        <v>1171</v>
      </c>
      <c r="C393" s="145">
        <v>14</v>
      </c>
      <c r="D393" s="145" t="str">
        <f t="shared" si="32"/>
        <v>01</v>
      </c>
      <c r="E393" s="232" t="s">
        <v>1904</v>
      </c>
      <c r="F393" s="232"/>
      <c r="G393" s="108" t="e">
        <f>G394</f>
        <v>#REF!</v>
      </c>
    </row>
    <row r="394" spans="1:9" ht="22.5" hidden="1" customHeight="1">
      <c r="A394" s="340"/>
      <c r="B394" s="156" t="s">
        <v>1851</v>
      </c>
      <c r="C394" s="145">
        <v>14</v>
      </c>
      <c r="D394" s="145" t="str">
        <f t="shared" si="32"/>
        <v>01</v>
      </c>
      <c r="E394" s="232" t="s">
        <v>1904</v>
      </c>
      <c r="F394" s="232" t="str">
        <f>"500"</f>
        <v>500</v>
      </c>
      <c r="G394" s="108" t="e">
        <f>#REF!</f>
        <v>#REF!</v>
      </c>
    </row>
    <row r="395" spans="1:9" ht="19.5" hidden="1" customHeight="1">
      <c r="A395" s="340"/>
      <c r="B395" s="28" t="s">
        <v>1172</v>
      </c>
      <c r="C395" s="145">
        <v>14</v>
      </c>
      <c r="D395" s="145" t="str">
        <f>"02"</f>
        <v>02</v>
      </c>
      <c r="E395" s="129"/>
      <c r="F395" s="232"/>
      <c r="G395" s="108" t="e">
        <f>G396</f>
        <v>#REF!</v>
      </c>
    </row>
    <row r="396" spans="1:9" ht="40.5" hidden="1" customHeight="1">
      <c r="A396" s="340"/>
      <c r="B396" s="28" t="s">
        <v>814</v>
      </c>
      <c r="C396" s="145">
        <v>14</v>
      </c>
      <c r="D396" s="145" t="str">
        <f>"02"</f>
        <v>02</v>
      </c>
      <c r="E396" s="232" t="s">
        <v>815</v>
      </c>
      <c r="F396" s="232"/>
      <c r="G396" s="108" t="e">
        <f>G397</f>
        <v>#REF!</v>
      </c>
    </row>
    <row r="397" spans="1:9" ht="21.75" hidden="1" customHeight="1">
      <c r="A397" s="340"/>
      <c r="B397" s="156" t="s">
        <v>1851</v>
      </c>
      <c r="C397" s="145">
        <v>14</v>
      </c>
      <c r="D397" s="145" t="str">
        <f>"02"</f>
        <v>02</v>
      </c>
      <c r="E397" s="232" t="s">
        <v>815</v>
      </c>
      <c r="F397" s="232" t="str">
        <f>"500"</f>
        <v>500</v>
      </c>
      <c r="G397" s="108" t="e">
        <f>#REF!</f>
        <v>#REF!</v>
      </c>
    </row>
    <row r="398" spans="1:9" ht="22.5" hidden="1" customHeight="1">
      <c r="A398" s="340"/>
      <c r="B398" s="28" t="s">
        <v>816</v>
      </c>
      <c r="C398" s="145">
        <v>14</v>
      </c>
      <c r="D398" s="145" t="str">
        <f t="shared" ref="D398:D404" si="33">"03"</f>
        <v>03</v>
      </c>
      <c r="E398" s="129"/>
      <c r="F398" s="232"/>
      <c r="G398" s="108" t="e">
        <f>G401+G399+G403</f>
        <v>#REF!</v>
      </c>
    </row>
    <row r="399" spans="1:9" ht="55.5" hidden="1" customHeight="1">
      <c r="A399" s="340"/>
      <c r="B399" s="4" t="s">
        <v>1282</v>
      </c>
      <c r="C399" s="145">
        <v>14</v>
      </c>
      <c r="D399" s="145" t="str">
        <f t="shared" si="33"/>
        <v>03</v>
      </c>
      <c r="E399" s="53" t="s">
        <v>1286</v>
      </c>
      <c r="F399" s="232"/>
      <c r="G399" s="108" t="e">
        <f>G400</f>
        <v>#REF!</v>
      </c>
    </row>
    <row r="400" spans="1:9" ht="26.25" hidden="1" customHeight="1">
      <c r="A400" s="340"/>
      <c r="B400" s="28" t="s">
        <v>99</v>
      </c>
      <c r="C400" s="145">
        <v>14</v>
      </c>
      <c r="D400" s="145" t="str">
        <f t="shared" si="33"/>
        <v>03</v>
      </c>
      <c r="E400" s="53" t="s">
        <v>1286</v>
      </c>
      <c r="F400" s="53" t="s">
        <v>739</v>
      </c>
      <c r="G400" s="108" t="e">
        <f>#REF!</f>
        <v>#REF!</v>
      </c>
    </row>
    <row r="401" spans="1:7" ht="111" hidden="1" customHeight="1">
      <c r="A401" s="340"/>
      <c r="B401" s="4" t="s">
        <v>1287</v>
      </c>
      <c r="C401" s="145">
        <v>14</v>
      </c>
      <c r="D401" s="145" t="str">
        <f t="shared" si="33"/>
        <v>03</v>
      </c>
      <c r="E401" s="53" t="s">
        <v>738</v>
      </c>
      <c r="F401" s="53"/>
      <c r="G401" s="108" t="e">
        <f>G402</f>
        <v>#REF!</v>
      </c>
    </row>
    <row r="402" spans="1:7" ht="21.75" hidden="1" customHeight="1">
      <c r="A402" s="340"/>
      <c r="B402" s="156" t="s">
        <v>1851</v>
      </c>
      <c r="C402" s="145">
        <v>14</v>
      </c>
      <c r="D402" s="145" t="str">
        <f t="shared" si="33"/>
        <v>03</v>
      </c>
      <c r="E402" s="53" t="s">
        <v>738</v>
      </c>
      <c r="F402" s="232" t="str">
        <f>"500"</f>
        <v>500</v>
      </c>
      <c r="G402" s="108" t="e">
        <f>#REF!</f>
        <v>#REF!</v>
      </c>
    </row>
    <row r="403" spans="1:7" ht="56.25" hidden="1" customHeight="1">
      <c r="A403" s="340"/>
      <c r="B403" s="4" t="s">
        <v>842</v>
      </c>
      <c r="C403" s="145">
        <v>14</v>
      </c>
      <c r="D403" s="145" t="str">
        <f t="shared" si="33"/>
        <v>03</v>
      </c>
      <c r="E403" s="53" t="s">
        <v>1420</v>
      </c>
      <c r="F403" s="53"/>
      <c r="G403" s="166" t="e">
        <f>#REF!</f>
        <v>#REF!</v>
      </c>
    </row>
    <row r="404" spans="1:7" ht="23.25" hidden="1" customHeight="1">
      <c r="A404" s="340"/>
      <c r="B404" s="347" t="s">
        <v>1851</v>
      </c>
      <c r="C404" s="150">
        <v>14</v>
      </c>
      <c r="D404" s="150" t="str">
        <f t="shared" si="33"/>
        <v>03</v>
      </c>
      <c r="E404" s="256" t="s">
        <v>1420</v>
      </c>
      <c r="F404" s="56" t="str">
        <f>"500"</f>
        <v>500</v>
      </c>
      <c r="G404" s="348" t="e">
        <f>#REF!</f>
        <v>#REF!</v>
      </c>
    </row>
    <row r="405" spans="1:7" ht="84.75" hidden="1" customHeight="1">
      <c r="A405" s="338"/>
      <c r="B405" s="2" t="s">
        <v>2378</v>
      </c>
      <c r="C405" s="55" t="s">
        <v>912</v>
      </c>
      <c r="D405" s="145">
        <v>11</v>
      </c>
      <c r="E405" s="53" t="s">
        <v>2375</v>
      </c>
      <c r="F405" s="341"/>
      <c r="G405" s="349">
        <v>1</v>
      </c>
    </row>
    <row r="406" spans="1:7" ht="23.25" hidden="1" customHeight="1">
      <c r="A406" s="338"/>
      <c r="B406" s="28" t="s">
        <v>1833</v>
      </c>
      <c r="C406" s="55" t="s">
        <v>912</v>
      </c>
      <c r="D406" s="145">
        <v>11</v>
      </c>
      <c r="E406" s="53" t="s">
        <v>2375</v>
      </c>
      <c r="F406" s="341">
        <v>800</v>
      </c>
      <c r="G406" s="166">
        <v>1</v>
      </c>
    </row>
    <row r="407" spans="1:7" ht="23.25" customHeight="1">
      <c r="A407" s="340"/>
      <c r="B407" s="70"/>
      <c r="C407" s="344"/>
      <c r="D407" s="344"/>
      <c r="E407" s="345"/>
      <c r="F407" s="189"/>
      <c r="G407" s="346"/>
    </row>
    <row r="408" spans="1:7" ht="27.75" customHeight="1">
      <c r="A408" s="340"/>
      <c r="B408" s="35" t="s">
        <v>1451</v>
      </c>
    </row>
    <row r="409" spans="1:7" ht="27.75" customHeight="1"/>
    <row r="410" spans="1:7" ht="27.75" customHeight="1"/>
    <row r="411" spans="1:7" ht="27.75" customHeight="1"/>
    <row r="412" spans="1:7" ht="27.75" customHeight="1"/>
    <row r="413" spans="1:7" ht="27.75" customHeight="1"/>
    <row r="414" spans="1:7" ht="27.75" customHeight="1"/>
    <row r="415" spans="1:7" ht="27.75" customHeight="1"/>
    <row r="416" spans="1:7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</sheetData>
  <sheetProtection formatRows="0"/>
  <mergeCells count="4">
    <mergeCell ref="B6:G6"/>
    <mergeCell ref="E1:F1"/>
    <mergeCell ref="E2:G2"/>
    <mergeCell ref="E4:F4"/>
  </mergeCells>
  <phoneticPr fontId="4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5"/>
  <dimension ref="A1:G38"/>
  <sheetViews>
    <sheetView zoomScale="75" zoomScaleNormal="75" workbookViewId="0">
      <selection activeCell="E8" sqref="E8"/>
    </sheetView>
  </sheetViews>
  <sheetFormatPr defaultColWidth="9.109375" defaultRowHeight="27" customHeight="1"/>
  <cols>
    <col min="1" max="1" width="66.44140625" style="7" customWidth="1"/>
    <col min="2" max="2" width="34.44140625" style="7" customWidth="1"/>
    <col min="3" max="3" width="15.88671875" style="7" customWidth="1"/>
    <col min="4" max="4" width="10.33203125" style="7" customWidth="1"/>
    <col min="5" max="9" width="9.109375" style="7" customWidth="1"/>
    <col min="10" max="16384" width="9.109375" style="7"/>
  </cols>
  <sheetData>
    <row r="1" spans="1:4" ht="21" customHeight="1">
      <c r="B1" s="487" t="s">
        <v>2380</v>
      </c>
      <c r="C1" s="487"/>
    </row>
    <row r="2" spans="1:4" ht="41.4" customHeight="1">
      <c r="B2" s="502" t="s">
        <v>2392</v>
      </c>
      <c r="C2" s="502"/>
    </row>
    <row r="3" spans="1:4" ht="18.75" customHeight="1">
      <c r="B3" s="512" t="s">
        <v>2453</v>
      </c>
      <c r="C3" s="512"/>
      <c r="D3" s="37"/>
    </row>
    <row r="4" spans="1:4" ht="19.5" customHeight="1"/>
    <row r="5" spans="1:4" ht="72.75" customHeight="1">
      <c r="A5" s="510" t="s">
        <v>2393</v>
      </c>
      <c r="B5" s="510"/>
      <c r="C5" s="510"/>
    </row>
    <row r="6" spans="1:4" ht="33" customHeight="1">
      <c r="A6" s="38"/>
      <c r="B6" s="38"/>
      <c r="C6" s="7" t="s">
        <v>1603</v>
      </c>
    </row>
    <row r="7" spans="1:4" ht="117.75" customHeight="1">
      <c r="A7" s="40" t="s">
        <v>988</v>
      </c>
      <c r="B7" s="40" t="s">
        <v>496</v>
      </c>
      <c r="C7" s="40" t="s">
        <v>825</v>
      </c>
      <c r="D7" s="34"/>
    </row>
    <row r="8" spans="1:4" ht="41.25" customHeight="1">
      <c r="A8" s="36" t="s">
        <v>2383</v>
      </c>
      <c r="B8" s="36"/>
      <c r="C8" s="109">
        <v>2659.5</v>
      </c>
      <c r="D8" s="34"/>
    </row>
    <row r="9" spans="1:4" ht="41.25" customHeight="1">
      <c r="A9" s="115" t="s">
        <v>1574</v>
      </c>
      <c r="B9" s="121" t="s">
        <v>1575</v>
      </c>
      <c r="C9" s="120"/>
      <c r="D9" s="34"/>
    </row>
    <row r="10" spans="1:4" ht="41.25" customHeight="1">
      <c r="A10" s="36" t="s">
        <v>2407</v>
      </c>
      <c r="B10" s="41" t="s">
        <v>1381</v>
      </c>
      <c r="C10" s="109"/>
      <c r="D10" s="34"/>
    </row>
    <row r="11" spans="1:4" ht="63.6" customHeight="1">
      <c r="A11" s="36" t="s">
        <v>2406</v>
      </c>
      <c r="B11" s="41" t="s">
        <v>1971</v>
      </c>
      <c r="C11" s="109"/>
      <c r="D11" s="34"/>
    </row>
    <row r="12" spans="1:4" s="15" customFormat="1" ht="39" hidden="1" customHeight="1">
      <c r="A12" s="126" t="s">
        <v>306</v>
      </c>
      <c r="B12" s="124" t="s">
        <v>307</v>
      </c>
      <c r="C12" s="108">
        <f>C13</f>
        <v>0</v>
      </c>
      <c r="D12" s="35"/>
    </row>
    <row r="13" spans="1:4" ht="60" hidden="1" customHeight="1">
      <c r="A13" s="34" t="s">
        <v>308</v>
      </c>
      <c r="B13" s="122" t="s">
        <v>1137</v>
      </c>
      <c r="C13" s="123">
        <v>0</v>
      </c>
      <c r="D13" s="34"/>
    </row>
    <row r="14" spans="1:4" ht="60" hidden="1" customHeight="1">
      <c r="A14" s="115" t="s">
        <v>1576</v>
      </c>
      <c r="B14" s="121" t="s">
        <v>1577</v>
      </c>
      <c r="C14" s="109">
        <f>C15+C17</f>
        <v>0</v>
      </c>
      <c r="D14" s="34"/>
    </row>
    <row r="15" spans="1:4" ht="59.25" hidden="1" customHeight="1">
      <c r="A15" s="36" t="s">
        <v>1579</v>
      </c>
      <c r="B15" s="41" t="s">
        <v>1578</v>
      </c>
      <c r="C15" s="109">
        <f>C16</f>
        <v>0</v>
      </c>
      <c r="D15" s="34"/>
    </row>
    <row r="16" spans="1:4" ht="63.75" hidden="1" customHeight="1">
      <c r="A16" s="36" t="s">
        <v>1115</v>
      </c>
      <c r="B16" s="41" t="s">
        <v>1464</v>
      </c>
      <c r="C16" s="109"/>
      <c r="D16" s="34"/>
    </row>
    <row r="17" spans="1:7" ht="59.25" hidden="1" customHeight="1">
      <c r="A17" s="115" t="s">
        <v>331</v>
      </c>
      <c r="B17" s="41" t="s">
        <v>12</v>
      </c>
      <c r="C17" s="109">
        <f>C18</f>
        <v>0</v>
      </c>
      <c r="D17" s="34"/>
    </row>
    <row r="18" spans="1:7" ht="60.75" hidden="1" customHeight="1">
      <c r="A18" s="115" t="s">
        <v>332</v>
      </c>
      <c r="B18" s="41" t="s">
        <v>11</v>
      </c>
      <c r="C18" s="108"/>
      <c r="D18" s="34"/>
    </row>
    <row r="19" spans="1:7" ht="51.75" customHeight="1">
      <c r="A19" s="119" t="s">
        <v>2377</v>
      </c>
      <c r="B19" s="125" t="s">
        <v>1905</v>
      </c>
      <c r="C19" s="109">
        <v>2659.5</v>
      </c>
      <c r="D19" s="34"/>
    </row>
    <row r="20" spans="1:7" ht="30" customHeight="1">
      <c r="A20" s="36" t="s">
        <v>1138</v>
      </c>
      <c r="B20" s="41" t="s">
        <v>2408</v>
      </c>
      <c r="C20" s="180">
        <v>-26862.2</v>
      </c>
      <c r="D20" s="34"/>
    </row>
    <row r="21" spans="1:7" ht="35.4" customHeight="1">
      <c r="A21" s="36" t="s">
        <v>2409</v>
      </c>
      <c r="B21" s="41" t="s">
        <v>1139</v>
      </c>
      <c r="C21" s="180">
        <v>-26862.2</v>
      </c>
      <c r="D21" s="34"/>
    </row>
    <row r="22" spans="1:7" ht="42" customHeight="1">
      <c r="A22" s="36" t="s">
        <v>1140</v>
      </c>
      <c r="B22" s="41" t="s">
        <v>1141</v>
      </c>
      <c r="C22" s="180">
        <v>-26862.2</v>
      </c>
      <c r="D22" s="34"/>
    </row>
    <row r="23" spans="1:7" ht="37.5" customHeight="1">
      <c r="A23" s="36" t="s">
        <v>2410</v>
      </c>
      <c r="B23" s="41" t="s">
        <v>1969</v>
      </c>
      <c r="C23" s="180">
        <v>-26862.2</v>
      </c>
      <c r="D23" s="34"/>
    </row>
    <row r="24" spans="1:7" ht="19.5" customHeight="1">
      <c r="A24" s="36" t="s">
        <v>1142</v>
      </c>
      <c r="B24" s="42" t="s">
        <v>2413</v>
      </c>
      <c r="C24" s="180">
        <v>24202.7</v>
      </c>
      <c r="D24" s="43"/>
    </row>
    <row r="25" spans="1:7" ht="37.5" customHeight="1">
      <c r="A25" s="36" t="s">
        <v>2411</v>
      </c>
      <c r="B25" s="42" t="s">
        <v>2414</v>
      </c>
      <c r="C25" s="180">
        <v>24202.7</v>
      </c>
      <c r="D25" s="34"/>
    </row>
    <row r="26" spans="1:7" ht="37.5" customHeight="1">
      <c r="A26" s="36" t="s">
        <v>2412</v>
      </c>
      <c r="B26" s="42" t="s">
        <v>1143</v>
      </c>
      <c r="C26" s="180">
        <v>24202.7</v>
      </c>
      <c r="D26" s="34"/>
    </row>
    <row r="27" spans="1:7" ht="37.5" customHeight="1">
      <c r="A27" s="36" t="s">
        <v>2415</v>
      </c>
      <c r="B27" s="42" t="s">
        <v>1970</v>
      </c>
      <c r="C27" s="180">
        <v>24202.7</v>
      </c>
      <c r="D27" s="34"/>
    </row>
    <row r="28" spans="1:7" ht="39" hidden="1" customHeight="1">
      <c r="A28" s="9" t="s">
        <v>1144</v>
      </c>
      <c r="B28" s="42" t="s">
        <v>1145</v>
      </c>
      <c r="C28" s="44"/>
      <c r="D28" s="34"/>
    </row>
    <row r="29" spans="1:7" ht="127.5" hidden="1" customHeight="1">
      <c r="A29" s="45" t="s">
        <v>333</v>
      </c>
      <c r="B29" s="58" t="s">
        <v>334</v>
      </c>
      <c r="C29" s="39"/>
      <c r="D29" s="34"/>
    </row>
    <row r="30" spans="1:7" s="15" customFormat="1" ht="60.75" hidden="1" customHeight="1">
      <c r="A30" s="4" t="s">
        <v>335</v>
      </c>
      <c r="B30" s="58" t="s">
        <v>495</v>
      </c>
      <c r="C30" s="142">
        <v>0</v>
      </c>
      <c r="D30" s="35"/>
    </row>
    <row r="31" spans="1:7" ht="27" customHeight="1">
      <c r="A31" s="48" t="s">
        <v>1451</v>
      </c>
      <c r="B31" s="47"/>
      <c r="C31" s="47"/>
      <c r="D31" s="34"/>
    </row>
    <row r="32" spans="1:7" ht="27" customHeight="1">
      <c r="B32" s="49"/>
      <c r="C32" s="49"/>
      <c r="D32" s="49"/>
      <c r="E32" s="49"/>
      <c r="F32" s="49"/>
      <c r="G32" s="49"/>
    </row>
    <row r="33" spans="1:7" ht="27" customHeight="1">
      <c r="A33" s="50"/>
      <c r="B33" s="50"/>
      <c r="C33" s="50"/>
      <c r="D33" s="50"/>
      <c r="E33" s="50"/>
      <c r="F33" s="50"/>
      <c r="G33" s="50"/>
    </row>
    <row r="34" spans="1:7" ht="27" customHeight="1">
      <c r="B34" s="50"/>
      <c r="C34" s="50"/>
    </row>
    <row r="35" spans="1:7" ht="27" customHeight="1">
      <c r="B35" s="50"/>
      <c r="C35" s="50"/>
    </row>
    <row r="36" spans="1:7" ht="27" customHeight="1">
      <c r="B36" s="50"/>
      <c r="C36" s="50"/>
    </row>
    <row r="37" spans="1:7" ht="27" customHeight="1">
      <c r="B37" s="50"/>
      <c r="C37" s="50"/>
    </row>
    <row r="38" spans="1:7" ht="27" customHeight="1">
      <c r="B38" s="50"/>
      <c r="C38" s="50"/>
    </row>
  </sheetData>
  <mergeCells count="4">
    <mergeCell ref="B3:C3"/>
    <mergeCell ref="B2:C2"/>
    <mergeCell ref="B1:C1"/>
    <mergeCell ref="A5:C5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38"/>
  <sheetViews>
    <sheetView view="pageBreakPreview" zoomScale="75" zoomScaleNormal="75" zoomScaleSheetLayoutView="75" workbookViewId="0">
      <selection activeCell="B4" sqref="B4"/>
    </sheetView>
  </sheetViews>
  <sheetFormatPr defaultColWidth="9.109375" defaultRowHeight="18"/>
  <cols>
    <col min="1" max="1" width="69.44140625" style="13" customWidth="1"/>
    <col min="2" max="2" width="31.44140625" style="14" customWidth="1"/>
    <col min="3" max="3" width="21.44140625" style="14" customWidth="1"/>
    <col min="4" max="4" width="14.6640625" style="14" hidden="1" customWidth="1"/>
    <col min="5" max="5" width="11.5546875" style="14" customWidth="1"/>
    <col min="6" max="6" width="15.109375" style="14" hidden="1" customWidth="1"/>
    <col min="7" max="7" width="9.109375" style="14" customWidth="1"/>
    <col min="8" max="16384" width="9.109375" style="14"/>
  </cols>
  <sheetData>
    <row r="1" spans="1:9" ht="1.5" customHeight="1"/>
    <row r="2" spans="1:9">
      <c r="B2" s="512" t="s">
        <v>142</v>
      </c>
      <c r="C2" s="512"/>
    </row>
    <row r="3" spans="1:9" ht="37.5" customHeight="1">
      <c r="B3" s="508" t="s">
        <v>2399</v>
      </c>
      <c r="C3" s="508"/>
    </row>
    <row r="4" spans="1:9" ht="17.25" customHeight="1">
      <c r="B4" s="393" t="s">
        <v>2452</v>
      </c>
      <c r="C4" s="257"/>
    </row>
    <row r="5" spans="1:9" ht="22.5" customHeight="1"/>
    <row r="7" spans="1:9" ht="23.25" customHeight="1">
      <c r="A7" s="514" t="s">
        <v>2387</v>
      </c>
      <c r="B7" s="514"/>
    </row>
    <row r="8" spans="1:9" ht="31.5" customHeight="1">
      <c r="A8" s="19"/>
      <c r="B8" s="138"/>
      <c r="C8" s="138" t="s">
        <v>818</v>
      </c>
    </row>
    <row r="9" spans="1:9" ht="40.5" customHeight="1">
      <c r="A9" s="6" t="s">
        <v>1153</v>
      </c>
      <c r="B9" s="258" t="s">
        <v>1453</v>
      </c>
      <c r="C9" s="356" t="s">
        <v>2388</v>
      </c>
    </row>
    <row r="10" spans="1:9" ht="15" hidden="1" customHeight="1">
      <c r="A10" s="21" t="s">
        <v>602</v>
      </c>
      <c r="B10" s="20" t="s">
        <v>603</v>
      </c>
      <c r="C10" s="22">
        <f>C12+C755+C818</f>
        <v>26816.6</v>
      </c>
    </row>
    <row r="11" spans="1:9" ht="29.4" customHeight="1">
      <c r="A11" s="308" t="s">
        <v>2416</v>
      </c>
      <c r="B11" s="20" t="s">
        <v>2339</v>
      </c>
      <c r="C11" s="22">
        <f>C12+C755+C751</f>
        <v>26862.199999999997</v>
      </c>
    </row>
    <row r="12" spans="1:9" ht="24" customHeight="1">
      <c r="A12" s="309" t="s">
        <v>1764</v>
      </c>
      <c r="B12" s="20"/>
      <c r="C12" s="104">
        <f>C24+C96+C112+C450+C452+C749+C754</f>
        <v>9881.0999999999985</v>
      </c>
    </row>
    <row r="13" spans="1:9" ht="17.25" customHeight="1">
      <c r="A13" s="21" t="s">
        <v>604</v>
      </c>
      <c r="B13" s="20" t="s">
        <v>941</v>
      </c>
      <c r="C13" s="104">
        <f>C24</f>
        <v>6653</v>
      </c>
      <c r="I13" s="14">
        <v>6000</v>
      </c>
    </row>
    <row r="14" spans="1:9" hidden="1">
      <c r="A14" s="21" t="s">
        <v>605</v>
      </c>
      <c r="B14" s="20" t="s">
        <v>606</v>
      </c>
      <c r="C14" s="104">
        <f>C15+C18+C19+C20+C21+C22+C23</f>
        <v>0</v>
      </c>
    </row>
    <row r="15" spans="1:9" ht="54" hidden="1">
      <c r="A15" s="21" t="s">
        <v>607</v>
      </c>
      <c r="B15" s="20" t="s">
        <v>1675</v>
      </c>
      <c r="C15" s="104">
        <f>C16+C17+C18+C19+C20+C21+C22+C23</f>
        <v>0</v>
      </c>
    </row>
    <row r="16" spans="1:9" ht="36" hidden="1">
      <c r="A16" s="21" t="s">
        <v>1522</v>
      </c>
      <c r="B16" s="20" t="s">
        <v>1523</v>
      </c>
      <c r="C16" s="105"/>
    </row>
    <row r="17" spans="1:7" ht="36" hidden="1">
      <c r="A17" s="21" t="s">
        <v>1524</v>
      </c>
      <c r="B17" s="20" t="s">
        <v>1525</v>
      </c>
      <c r="C17" s="105"/>
    </row>
    <row r="18" spans="1:7" ht="90" hidden="1">
      <c r="A18" s="21" t="s">
        <v>0</v>
      </c>
      <c r="B18" s="20" t="s">
        <v>1</v>
      </c>
      <c r="C18" s="105"/>
    </row>
    <row r="19" spans="1:7" ht="90" hidden="1">
      <c r="A19" s="21" t="s">
        <v>742</v>
      </c>
      <c r="B19" s="20" t="s">
        <v>743</v>
      </c>
      <c r="C19" s="105"/>
    </row>
    <row r="20" spans="1:7" ht="54" hidden="1">
      <c r="A20" s="21" t="s">
        <v>461</v>
      </c>
      <c r="B20" s="20" t="s">
        <v>462</v>
      </c>
      <c r="C20" s="105"/>
    </row>
    <row r="21" spans="1:7" ht="54" hidden="1">
      <c r="A21" s="21" t="s">
        <v>980</v>
      </c>
      <c r="B21" s="20" t="s">
        <v>491</v>
      </c>
      <c r="C21" s="105"/>
    </row>
    <row r="22" spans="1:7" ht="54" hidden="1">
      <c r="A22" s="21" t="s">
        <v>1586</v>
      </c>
      <c r="B22" s="20" t="s">
        <v>40</v>
      </c>
      <c r="C22" s="105"/>
    </row>
    <row r="23" spans="1:7" ht="54" hidden="1">
      <c r="A23" s="21" t="s">
        <v>41</v>
      </c>
      <c r="B23" s="20" t="s">
        <v>42</v>
      </c>
      <c r="C23" s="105"/>
    </row>
    <row r="24" spans="1:7" ht="21" customHeight="1">
      <c r="A24" s="21" t="s">
        <v>43</v>
      </c>
      <c r="B24" s="20" t="s">
        <v>942</v>
      </c>
      <c r="C24" s="106">
        <f>C25+C27+C28+C94+C95</f>
        <v>6653</v>
      </c>
    </row>
    <row r="25" spans="1:7" ht="76.5" customHeight="1">
      <c r="A25" s="21" t="s">
        <v>2417</v>
      </c>
      <c r="B25" s="20" t="s">
        <v>1136</v>
      </c>
      <c r="C25" s="104">
        <v>6558.8</v>
      </c>
      <c r="D25" s="14">
        <v>83073</v>
      </c>
    </row>
    <row r="26" spans="1:7" ht="99.75" hidden="1" customHeight="1">
      <c r="A26" s="21" t="s">
        <v>897</v>
      </c>
      <c r="B26" s="20" t="s">
        <v>943</v>
      </c>
      <c r="C26" s="105"/>
    </row>
    <row r="27" spans="1:7" ht="99.75" customHeight="1">
      <c r="A27" s="21" t="s">
        <v>627</v>
      </c>
      <c r="B27" s="20" t="s">
        <v>943</v>
      </c>
      <c r="C27" s="105">
        <v>46</v>
      </c>
      <c r="G27" s="14" t="s">
        <v>2398</v>
      </c>
    </row>
    <row r="28" spans="1:7" ht="69" customHeight="1">
      <c r="A28" s="21" t="s">
        <v>1109</v>
      </c>
      <c r="B28" s="20" t="s">
        <v>944</v>
      </c>
      <c r="C28" s="105">
        <v>26.8</v>
      </c>
    </row>
    <row r="29" spans="1:7" ht="65.25" hidden="1" customHeight="1">
      <c r="A29" s="21" t="s">
        <v>1110</v>
      </c>
      <c r="B29" s="20" t="s">
        <v>1111</v>
      </c>
      <c r="C29" s="105"/>
    </row>
    <row r="30" spans="1:7" ht="81.75" hidden="1" customHeight="1">
      <c r="A30" s="21" t="s">
        <v>484</v>
      </c>
      <c r="B30" s="20" t="s">
        <v>485</v>
      </c>
      <c r="C30" s="105"/>
    </row>
    <row r="31" spans="1:7" hidden="1">
      <c r="A31" s="21" t="s">
        <v>486</v>
      </c>
      <c r="B31" s="20" t="s">
        <v>487</v>
      </c>
      <c r="C31" s="104">
        <f>C32+C37</f>
        <v>0</v>
      </c>
    </row>
    <row r="32" spans="1:7" hidden="1">
      <c r="A32" s="21" t="s">
        <v>488</v>
      </c>
      <c r="B32" s="20" t="s">
        <v>489</v>
      </c>
      <c r="C32" s="104">
        <f>C33+C34+C35+C36</f>
        <v>0</v>
      </c>
    </row>
    <row r="33" spans="1:3" ht="36" hidden="1">
      <c r="A33" s="21" t="s">
        <v>490</v>
      </c>
      <c r="B33" s="20" t="s">
        <v>159</v>
      </c>
      <c r="C33" s="105"/>
    </row>
    <row r="34" spans="1:3" ht="36" hidden="1">
      <c r="A34" s="21" t="s">
        <v>160</v>
      </c>
      <c r="B34" s="20" t="s">
        <v>161</v>
      </c>
      <c r="C34" s="105"/>
    </row>
    <row r="35" spans="1:3" ht="36" hidden="1">
      <c r="A35" s="21" t="s">
        <v>162</v>
      </c>
      <c r="B35" s="20" t="s">
        <v>163</v>
      </c>
      <c r="C35" s="105"/>
    </row>
    <row r="36" spans="1:3" ht="36" hidden="1">
      <c r="A36" s="21" t="s">
        <v>164</v>
      </c>
      <c r="B36" s="20" t="s">
        <v>165</v>
      </c>
      <c r="C36" s="105"/>
    </row>
    <row r="37" spans="1:3" hidden="1">
      <c r="A37" s="21" t="s">
        <v>166</v>
      </c>
      <c r="B37" s="20" t="s">
        <v>167</v>
      </c>
      <c r="C37" s="104">
        <f>C38+C39+C40+C41+C42+C43+C44+C45</f>
        <v>0</v>
      </c>
    </row>
    <row r="38" spans="1:3" ht="72" hidden="1">
      <c r="A38" s="21" t="s">
        <v>168</v>
      </c>
      <c r="B38" s="20" t="s">
        <v>169</v>
      </c>
      <c r="C38" s="105"/>
    </row>
    <row r="39" spans="1:3" ht="72" hidden="1">
      <c r="A39" s="21" t="s">
        <v>1206</v>
      </c>
      <c r="B39" s="20" t="s">
        <v>1207</v>
      </c>
      <c r="C39" s="105"/>
    </row>
    <row r="40" spans="1:3" ht="54" hidden="1">
      <c r="A40" s="21" t="s">
        <v>1634</v>
      </c>
      <c r="B40" s="20" t="s">
        <v>1635</v>
      </c>
      <c r="C40" s="105"/>
    </row>
    <row r="41" spans="1:3" ht="54" hidden="1">
      <c r="A41" s="21" t="s">
        <v>392</v>
      </c>
      <c r="B41" s="20" t="s">
        <v>393</v>
      </c>
      <c r="C41" s="105"/>
    </row>
    <row r="42" spans="1:3" ht="54" hidden="1">
      <c r="A42" s="21" t="s">
        <v>394</v>
      </c>
      <c r="B42" s="20" t="s">
        <v>395</v>
      </c>
      <c r="C42" s="105"/>
    </row>
    <row r="43" spans="1:3" ht="90" hidden="1">
      <c r="A43" s="21" t="s">
        <v>1669</v>
      </c>
      <c r="B43" s="20" t="s">
        <v>1670</v>
      </c>
      <c r="C43" s="105"/>
    </row>
    <row r="44" spans="1:3" ht="36" hidden="1">
      <c r="A44" s="21" t="s">
        <v>419</v>
      </c>
      <c r="B44" s="20" t="s">
        <v>420</v>
      </c>
      <c r="C44" s="105"/>
    </row>
    <row r="45" spans="1:3" ht="54" hidden="1">
      <c r="A45" s="21" t="s">
        <v>421</v>
      </c>
      <c r="B45" s="20" t="s">
        <v>422</v>
      </c>
      <c r="C45" s="105"/>
    </row>
    <row r="46" spans="1:3" ht="54" hidden="1">
      <c r="A46" s="21" t="s">
        <v>928</v>
      </c>
      <c r="B46" s="20" t="s">
        <v>1974</v>
      </c>
      <c r="C46" s="104">
        <f>C47+C48+C54+C66</f>
        <v>0</v>
      </c>
    </row>
    <row r="47" spans="1:3" ht="36" hidden="1">
      <c r="A47" s="21" t="s">
        <v>929</v>
      </c>
      <c r="B47" s="20" t="s">
        <v>930</v>
      </c>
      <c r="C47" s="105"/>
    </row>
    <row r="48" spans="1:3" ht="36" hidden="1">
      <c r="A48" s="21" t="s">
        <v>931</v>
      </c>
      <c r="B48" s="20" t="s">
        <v>1975</v>
      </c>
      <c r="C48" s="104">
        <f>C49</f>
        <v>0</v>
      </c>
    </row>
    <row r="49" spans="1:4" ht="54" hidden="1">
      <c r="A49" s="21" t="s">
        <v>600</v>
      </c>
      <c r="B49" s="20" t="s">
        <v>1976</v>
      </c>
      <c r="C49" s="104">
        <f>C50+C51+C52+C53</f>
        <v>0</v>
      </c>
    </row>
    <row r="50" spans="1:4" ht="90" hidden="1">
      <c r="A50" s="21" t="s">
        <v>1955</v>
      </c>
      <c r="B50" s="20" t="s">
        <v>1977</v>
      </c>
      <c r="C50" s="105"/>
    </row>
    <row r="51" spans="1:4" ht="108" hidden="1">
      <c r="A51" s="21" t="s">
        <v>1956</v>
      </c>
      <c r="B51" s="20" t="s">
        <v>1978</v>
      </c>
      <c r="C51" s="105"/>
      <c r="D51" s="268">
        <v>1</v>
      </c>
    </row>
    <row r="52" spans="1:4" ht="90" hidden="1">
      <c r="A52" s="21" t="s">
        <v>1957</v>
      </c>
      <c r="B52" s="20" t="s">
        <v>1979</v>
      </c>
      <c r="C52" s="105"/>
    </row>
    <row r="53" spans="1:4" ht="72" hidden="1">
      <c r="A53" s="21" t="s">
        <v>1958</v>
      </c>
      <c r="B53" s="20" t="s">
        <v>1980</v>
      </c>
      <c r="C53" s="105"/>
    </row>
    <row r="54" spans="1:4" ht="36" hidden="1">
      <c r="A54" s="21" t="s">
        <v>222</v>
      </c>
      <c r="B54" s="20" t="s">
        <v>223</v>
      </c>
      <c r="C54" s="104">
        <f>C55+C56+C57+C58+C59+C60+C61+C62+C63+C64+C65</f>
        <v>0</v>
      </c>
    </row>
    <row r="55" spans="1:4" ht="36" hidden="1">
      <c r="A55" s="21" t="s">
        <v>224</v>
      </c>
      <c r="B55" s="20" t="s">
        <v>225</v>
      </c>
      <c r="C55" s="105"/>
    </row>
    <row r="56" spans="1:4" ht="36" hidden="1">
      <c r="A56" s="21" t="s">
        <v>226</v>
      </c>
      <c r="B56" s="20" t="s">
        <v>227</v>
      </c>
      <c r="C56" s="105"/>
    </row>
    <row r="57" spans="1:4" ht="90" hidden="1">
      <c r="A57" s="21" t="s">
        <v>133</v>
      </c>
      <c r="B57" s="20" t="s">
        <v>1428</v>
      </c>
      <c r="C57" s="105"/>
    </row>
    <row r="58" spans="1:4" ht="36" hidden="1">
      <c r="A58" s="21" t="s">
        <v>961</v>
      </c>
      <c r="B58" s="20" t="s">
        <v>962</v>
      </c>
      <c r="C58" s="105"/>
    </row>
    <row r="59" spans="1:4" ht="36" hidden="1">
      <c r="A59" s="21" t="s">
        <v>492</v>
      </c>
      <c r="B59" s="20" t="s">
        <v>493</v>
      </c>
      <c r="C59" s="105"/>
    </row>
    <row r="60" spans="1:4" ht="54" hidden="1">
      <c r="A60" s="21" t="s">
        <v>78</v>
      </c>
      <c r="B60" s="20" t="s">
        <v>79</v>
      </c>
      <c r="C60" s="105"/>
    </row>
    <row r="61" spans="1:4" ht="36" hidden="1">
      <c r="A61" s="21" t="s">
        <v>80</v>
      </c>
      <c r="B61" s="20" t="s">
        <v>81</v>
      </c>
      <c r="C61" s="105"/>
    </row>
    <row r="62" spans="1:4" ht="36" hidden="1">
      <c r="A62" s="21" t="s">
        <v>1050</v>
      </c>
      <c r="B62" s="20" t="s">
        <v>1051</v>
      </c>
      <c r="C62" s="105"/>
    </row>
    <row r="63" spans="1:4" ht="54" hidden="1">
      <c r="A63" s="21" t="s">
        <v>1212</v>
      </c>
      <c r="B63" s="20" t="s">
        <v>1213</v>
      </c>
      <c r="C63" s="105"/>
    </row>
    <row r="64" spans="1:4" ht="72" hidden="1">
      <c r="A64" s="21" t="s">
        <v>1214</v>
      </c>
      <c r="B64" s="20" t="s">
        <v>1215</v>
      </c>
      <c r="C64" s="105"/>
    </row>
    <row r="65" spans="1:3" ht="72" hidden="1">
      <c r="A65" s="21" t="s">
        <v>1216</v>
      </c>
      <c r="B65" s="20" t="s">
        <v>1217</v>
      </c>
      <c r="C65" s="105"/>
    </row>
    <row r="66" spans="1:3" ht="72" hidden="1">
      <c r="A66" s="21" t="s">
        <v>1218</v>
      </c>
      <c r="B66" s="20" t="s">
        <v>1219</v>
      </c>
      <c r="C66" s="104">
        <f>C67+C68+C69+C70+C71+C72+C73+C74+C75</f>
        <v>0</v>
      </c>
    </row>
    <row r="67" spans="1:3" ht="90" hidden="1">
      <c r="A67" s="21" t="s">
        <v>1361</v>
      </c>
      <c r="B67" s="20" t="s">
        <v>1362</v>
      </c>
      <c r="C67" s="105"/>
    </row>
    <row r="68" spans="1:3" ht="72" hidden="1">
      <c r="A68" s="21" t="s">
        <v>1363</v>
      </c>
      <c r="B68" s="20" t="s">
        <v>1364</v>
      </c>
      <c r="C68" s="105"/>
    </row>
    <row r="69" spans="1:3" ht="72" hidden="1">
      <c r="A69" s="21" t="s">
        <v>632</v>
      </c>
      <c r="B69" s="20" t="s">
        <v>633</v>
      </c>
      <c r="C69" s="105"/>
    </row>
    <row r="70" spans="1:3" ht="54" hidden="1">
      <c r="A70" s="21" t="s">
        <v>634</v>
      </c>
      <c r="B70" s="20" t="s">
        <v>635</v>
      </c>
      <c r="C70" s="105"/>
    </row>
    <row r="71" spans="1:3" ht="90" hidden="1">
      <c r="A71" s="21" t="s">
        <v>661</v>
      </c>
      <c r="B71" s="20" t="s">
        <v>662</v>
      </c>
      <c r="C71" s="105"/>
    </row>
    <row r="72" spans="1:3" ht="72" hidden="1">
      <c r="A72" s="21" t="s">
        <v>663</v>
      </c>
      <c r="B72" s="20" t="s">
        <v>664</v>
      </c>
      <c r="C72" s="105"/>
    </row>
    <row r="73" spans="1:3" ht="72" hidden="1">
      <c r="A73" s="21" t="s">
        <v>665</v>
      </c>
      <c r="B73" s="20" t="s">
        <v>666</v>
      </c>
      <c r="C73" s="105"/>
    </row>
    <row r="74" spans="1:3" ht="90" hidden="1">
      <c r="A74" s="21" t="s">
        <v>667</v>
      </c>
      <c r="B74" s="20" t="s">
        <v>668</v>
      </c>
      <c r="C74" s="105"/>
    </row>
    <row r="75" spans="1:3" ht="90" hidden="1">
      <c r="A75" s="21" t="s">
        <v>669</v>
      </c>
      <c r="B75" s="20" t="s">
        <v>670</v>
      </c>
      <c r="C75" s="105"/>
    </row>
    <row r="76" spans="1:3" ht="36" hidden="1">
      <c r="A76" s="21" t="s">
        <v>671</v>
      </c>
      <c r="B76" s="20" t="s">
        <v>1418</v>
      </c>
      <c r="C76" s="104">
        <f>C77+C78</f>
        <v>0</v>
      </c>
    </row>
    <row r="77" spans="1:3" ht="36" hidden="1">
      <c r="A77" s="21" t="s">
        <v>1558</v>
      </c>
      <c r="B77" s="20" t="s">
        <v>1559</v>
      </c>
      <c r="C77" s="105"/>
    </row>
    <row r="78" spans="1:3" ht="36" hidden="1">
      <c r="A78" s="21" t="s">
        <v>1560</v>
      </c>
      <c r="B78" s="20" t="s">
        <v>1561</v>
      </c>
      <c r="C78" s="104">
        <f>C79+C80+C81+C82+C83+C84+C85+C86+C87+C88+C89+C90</f>
        <v>0</v>
      </c>
    </row>
    <row r="79" spans="1:3" ht="36" hidden="1">
      <c r="A79" s="21" t="s">
        <v>1562</v>
      </c>
      <c r="B79" s="20" t="s">
        <v>1563</v>
      </c>
      <c r="C79" s="105"/>
    </row>
    <row r="80" spans="1:3" ht="36" hidden="1">
      <c r="A80" s="21" t="s">
        <v>1564</v>
      </c>
      <c r="B80" s="20" t="s">
        <v>112</v>
      </c>
      <c r="C80" s="105"/>
    </row>
    <row r="81" spans="1:3" ht="36" hidden="1">
      <c r="A81" s="21" t="s">
        <v>113</v>
      </c>
      <c r="B81" s="20" t="s">
        <v>114</v>
      </c>
      <c r="C81" s="105"/>
    </row>
    <row r="82" spans="1:3" ht="36" hidden="1">
      <c r="A82" s="21" t="s">
        <v>115</v>
      </c>
      <c r="B82" s="20" t="s">
        <v>116</v>
      </c>
      <c r="C82" s="105"/>
    </row>
    <row r="83" spans="1:3" ht="36" hidden="1">
      <c r="A83" s="21" t="s">
        <v>117</v>
      </c>
      <c r="B83" s="20" t="s">
        <v>118</v>
      </c>
      <c r="C83" s="105"/>
    </row>
    <row r="84" spans="1:3" ht="36" hidden="1">
      <c r="A84" s="21" t="s">
        <v>119</v>
      </c>
      <c r="B84" s="20" t="s">
        <v>120</v>
      </c>
      <c r="C84" s="105"/>
    </row>
    <row r="85" spans="1:3" ht="54" hidden="1">
      <c r="A85" s="21" t="s">
        <v>1421</v>
      </c>
      <c r="B85" s="20" t="s">
        <v>1312</v>
      </c>
      <c r="C85" s="105"/>
    </row>
    <row r="86" spans="1:3" ht="36" hidden="1">
      <c r="A86" s="21" t="s">
        <v>1313</v>
      </c>
      <c r="B86" s="20" t="s">
        <v>1314</v>
      </c>
      <c r="C86" s="105"/>
    </row>
    <row r="87" spans="1:3" ht="36" hidden="1">
      <c r="A87" s="21" t="s">
        <v>1315</v>
      </c>
      <c r="B87" s="20" t="s">
        <v>1316</v>
      </c>
      <c r="C87" s="105"/>
    </row>
    <row r="88" spans="1:3" ht="54" hidden="1">
      <c r="A88" s="21" t="s">
        <v>245</v>
      </c>
      <c r="B88" s="20" t="s">
        <v>246</v>
      </c>
      <c r="C88" s="105"/>
    </row>
    <row r="89" spans="1:3" ht="72" hidden="1">
      <c r="A89" s="21" t="s">
        <v>247</v>
      </c>
      <c r="B89" s="20" t="s">
        <v>248</v>
      </c>
      <c r="C89" s="105"/>
    </row>
    <row r="90" spans="1:3" ht="40.5" hidden="1" customHeight="1">
      <c r="A90" s="21" t="s">
        <v>481</v>
      </c>
      <c r="B90" s="20" t="s">
        <v>285</v>
      </c>
      <c r="C90" s="105"/>
    </row>
    <row r="91" spans="1:3" ht="55.5" hidden="1" customHeight="1">
      <c r="A91" s="21" t="s">
        <v>286</v>
      </c>
      <c r="B91" s="20" t="s">
        <v>944</v>
      </c>
      <c r="C91" s="105"/>
    </row>
    <row r="92" spans="1:3" ht="71.25" hidden="1" customHeight="1">
      <c r="A92" s="21" t="s">
        <v>287</v>
      </c>
      <c r="B92" s="20" t="s">
        <v>1111</v>
      </c>
      <c r="C92" s="105"/>
    </row>
    <row r="93" spans="1:3" ht="116.25" hidden="1" customHeight="1">
      <c r="A93" s="21" t="s">
        <v>271</v>
      </c>
      <c r="B93" s="20" t="s">
        <v>272</v>
      </c>
      <c r="C93" s="105"/>
    </row>
    <row r="94" spans="1:3" ht="116.25" customHeight="1">
      <c r="A94" s="21" t="s">
        <v>2426</v>
      </c>
      <c r="B94" s="20" t="s">
        <v>2425</v>
      </c>
      <c r="C94" s="105">
        <v>20.9</v>
      </c>
    </row>
    <row r="95" spans="1:3" ht="116.25" customHeight="1">
      <c r="A95" s="21" t="s">
        <v>2428</v>
      </c>
      <c r="B95" s="20" t="s">
        <v>2427</v>
      </c>
      <c r="C95" s="105">
        <v>0.5</v>
      </c>
    </row>
    <row r="96" spans="1:3">
      <c r="A96" s="21" t="s">
        <v>288</v>
      </c>
      <c r="B96" s="20" t="s">
        <v>945</v>
      </c>
      <c r="C96" s="106">
        <v>394.7</v>
      </c>
    </row>
    <row r="97" spans="1:3" ht="36" hidden="1">
      <c r="A97" s="21" t="s">
        <v>289</v>
      </c>
      <c r="B97" s="20" t="s">
        <v>290</v>
      </c>
      <c r="C97" s="104">
        <f>C98+C99+C100+C101</f>
        <v>0</v>
      </c>
    </row>
    <row r="98" spans="1:3" ht="36" hidden="1">
      <c r="A98" s="21" t="s">
        <v>291</v>
      </c>
      <c r="B98" s="20" t="s">
        <v>292</v>
      </c>
      <c r="C98" s="105"/>
    </row>
    <row r="99" spans="1:3" ht="54" hidden="1">
      <c r="A99" s="21" t="s">
        <v>439</v>
      </c>
      <c r="B99" s="20" t="s">
        <v>440</v>
      </c>
      <c r="C99" s="105"/>
    </row>
    <row r="100" spans="1:3" ht="36" hidden="1">
      <c r="A100" s="21" t="s">
        <v>441</v>
      </c>
      <c r="B100" s="20" t="s">
        <v>1422</v>
      </c>
      <c r="C100" s="105"/>
    </row>
    <row r="101" spans="1:3" ht="54" hidden="1">
      <c r="A101" s="21" t="s">
        <v>1423</v>
      </c>
      <c r="B101" s="20" t="s">
        <v>1424</v>
      </c>
      <c r="C101" s="105"/>
    </row>
    <row r="102" spans="1:3" ht="36" hidden="1">
      <c r="A102" s="21" t="s">
        <v>1865</v>
      </c>
      <c r="B102" s="20" t="s">
        <v>1875</v>
      </c>
      <c r="C102" s="105">
        <f>C103+C104</f>
        <v>0</v>
      </c>
    </row>
    <row r="103" spans="1:3" ht="36" hidden="1">
      <c r="A103" s="21" t="s">
        <v>1866</v>
      </c>
      <c r="B103" s="20" t="s">
        <v>1867</v>
      </c>
      <c r="C103" s="105"/>
    </row>
    <row r="104" spans="1:3" ht="54" hidden="1">
      <c r="A104" s="21" t="s">
        <v>1868</v>
      </c>
      <c r="B104" s="20" t="s">
        <v>1869</v>
      </c>
      <c r="C104" s="105"/>
    </row>
    <row r="105" spans="1:3" hidden="1">
      <c r="A105" s="21" t="s">
        <v>1870</v>
      </c>
      <c r="B105" s="20" t="s">
        <v>1871</v>
      </c>
      <c r="C105" s="105"/>
    </row>
    <row r="106" spans="1:3" ht="36" hidden="1" customHeight="1">
      <c r="A106" s="21" t="s">
        <v>364</v>
      </c>
      <c r="B106" s="20" t="s">
        <v>1370</v>
      </c>
      <c r="C106" s="105"/>
    </row>
    <row r="107" spans="1:3" ht="36" hidden="1" customHeight="1">
      <c r="A107" s="21" t="s">
        <v>273</v>
      </c>
      <c r="B107" s="20" t="s">
        <v>274</v>
      </c>
      <c r="C107" s="105"/>
    </row>
    <row r="108" spans="1:3" ht="36" hidden="1" customHeight="1">
      <c r="A108" s="21" t="s">
        <v>364</v>
      </c>
      <c r="B108" s="20" t="s">
        <v>275</v>
      </c>
      <c r="C108" s="105"/>
    </row>
    <row r="109" spans="1:3" ht="21" customHeight="1">
      <c r="A109" s="21" t="s">
        <v>365</v>
      </c>
      <c r="B109" s="20" t="s">
        <v>2418</v>
      </c>
      <c r="C109" s="105">
        <v>394.7</v>
      </c>
    </row>
    <row r="110" spans="1:3" ht="21" hidden="1" customHeight="1">
      <c r="A110" s="21" t="s">
        <v>365</v>
      </c>
      <c r="B110" s="20" t="s">
        <v>898</v>
      </c>
      <c r="C110" s="105"/>
    </row>
    <row r="111" spans="1:3" ht="21" customHeight="1">
      <c r="A111" s="21" t="s">
        <v>365</v>
      </c>
      <c r="B111" s="20" t="s">
        <v>898</v>
      </c>
      <c r="C111" s="105">
        <v>394.7</v>
      </c>
    </row>
    <row r="112" spans="1:3">
      <c r="A112" s="21" t="s">
        <v>366</v>
      </c>
      <c r="B112" s="20" t="s">
        <v>1981</v>
      </c>
      <c r="C112" s="106">
        <f>C117+C125</f>
        <v>2531.6</v>
      </c>
    </row>
    <row r="113" spans="1:3">
      <c r="A113" s="21" t="s">
        <v>367</v>
      </c>
      <c r="B113" s="20" t="s">
        <v>1982</v>
      </c>
      <c r="C113" s="104"/>
    </row>
    <row r="114" spans="1:3" ht="36">
      <c r="A114" s="21" t="s">
        <v>368</v>
      </c>
      <c r="B114" s="20" t="s">
        <v>2379</v>
      </c>
      <c r="C114" s="107">
        <v>1592.6</v>
      </c>
    </row>
    <row r="115" spans="1:3" ht="36" hidden="1">
      <c r="A115" s="21" t="s">
        <v>369</v>
      </c>
      <c r="B115" s="20" t="s">
        <v>370</v>
      </c>
      <c r="C115" s="105"/>
    </row>
    <row r="116" spans="1:3" ht="36" hidden="1">
      <c r="A116" s="21" t="s">
        <v>371</v>
      </c>
      <c r="B116" s="20" t="s">
        <v>372</v>
      </c>
      <c r="C116" s="105"/>
    </row>
    <row r="117" spans="1:3" ht="36">
      <c r="A117" s="21" t="s">
        <v>373</v>
      </c>
      <c r="B117" s="20" t="s">
        <v>1983</v>
      </c>
      <c r="C117" s="105">
        <v>1592.6</v>
      </c>
    </row>
    <row r="118" spans="1:3" hidden="1">
      <c r="A118" s="21" t="s">
        <v>374</v>
      </c>
      <c r="B118" s="20" t="s">
        <v>375</v>
      </c>
      <c r="C118" s="104">
        <f>C119+C120</f>
        <v>0</v>
      </c>
    </row>
    <row r="119" spans="1:3" ht="36" hidden="1">
      <c r="A119" s="21" t="s">
        <v>376</v>
      </c>
      <c r="B119" s="20" t="s">
        <v>377</v>
      </c>
      <c r="C119" s="105"/>
    </row>
    <row r="120" spans="1:3" ht="36" hidden="1">
      <c r="A120" s="21" t="s">
        <v>1656</v>
      </c>
      <c r="B120" s="20" t="s">
        <v>1657</v>
      </c>
      <c r="C120" s="105"/>
    </row>
    <row r="121" spans="1:3" hidden="1">
      <c r="A121" s="21" t="s">
        <v>1658</v>
      </c>
      <c r="B121" s="20" t="s">
        <v>1659</v>
      </c>
      <c r="C121" s="104">
        <f>C122+C123+C124</f>
        <v>0</v>
      </c>
    </row>
    <row r="122" spans="1:3" hidden="1">
      <c r="A122" s="21" t="s">
        <v>1660</v>
      </c>
      <c r="B122" s="20" t="s">
        <v>1661</v>
      </c>
      <c r="C122" s="105"/>
    </row>
    <row r="123" spans="1:3" hidden="1">
      <c r="A123" s="21" t="s">
        <v>1662</v>
      </c>
      <c r="B123" s="20" t="s">
        <v>1663</v>
      </c>
      <c r="C123" s="105"/>
    </row>
    <row r="124" spans="1:3" hidden="1">
      <c r="A124" s="21" t="s">
        <v>1664</v>
      </c>
      <c r="B124" s="20" t="s">
        <v>1665</v>
      </c>
      <c r="C124" s="105"/>
    </row>
    <row r="125" spans="1:3">
      <c r="A125" s="21" t="s">
        <v>1666</v>
      </c>
      <c r="B125" s="20" t="s">
        <v>1984</v>
      </c>
      <c r="C125" s="106">
        <f>C126+C131</f>
        <v>939</v>
      </c>
    </row>
    <row r="126" spans="1:3" ht="54">
      <c r="A126" s="21" t="s">
        <v>31</v>
      </c>
      <c r="B126" s="20" t="s">
        <v>2419</v>
      </c>
      <c r="C126" s="106">
        <f>C127+C128+C129+C130</f>
        <v>401.5</v>
      </c>
    </row>
    <row r="127" spans="1:3" ht="54" hidden="1">
      <c r="A127" s="21" t="s">
        <v>32</v>
      </c>
      <c r="B127" s="20" t="s">
        <v>33</v>
      </c>
      <c r="C127" s="105"/>
    </row>
    <row r="128" spans="1:3" ht="72" hidden="1">
      <c r="A128" s="21" t="s">
        <v>235</v>
      </c>
      <c r="B128" s="20" t="s">
        <v>236</v>
      </c>
      <c r="C128" s="105"/>
    </row>
    <row r="129" spans="1:3" ht="72" hidden="1">
      <c r="A129" s="21" t="s">
        <v>156</v>
      </c>
      <c r="B129" s="20" t="s">
        <v>157</v>
      </c>
      <c r="C129" s="105"/>
    </row>
    <row r="130" spans="1:3" ht="54">
      <c r="A130" s="21" t="s">
        <v>158</v>
      </c>
      <c r="B130" s="20" t="s">
        <v>1991</v>
      </c>
      <c r="C130" s="105">
        <v>401.5</v>
      </c>
    </row>
    <row r="131" spans="1:3" ht="54">
      <c r="A131" s="21" t="s">
        <v>1655</v>
      </c>
      <c r="B131" s="20" t="s">
        <v>2420</v>
      </c>
      <c r="C131" s="106">
        <v>537.5</v>
      </c>
    </row>
    <row r="132" spans="1:3" ht="54" hidden="1">
      <c r="A132" s="21" t="s">
        <v>52</v>
      </c>
      <c r="B132" s="20" t="s">
        <v>53</v>
      </c>
      <c r="C132" s="105"/>
    </row>
    <row r="133" spans="1:3" ht="72" hidden="1">
      <c r="A133" s="21" t="s">
        <v>54</v>
      </c>
      <c r="B133" s="20" t="s">
        <v>55</v>
      </c>
      <c r="C133" s="105"/>
    </row>
    <row r="134" spans="1:3" ht="72" hidden="1">
      <c r="A134" s="21" t="s">
        <v>56</v>
      </c>
      <c r="B134" s="20" t="s">
        <v>57</v>
      </c>
      <c r="C134" s="105"/>
    </row>
    <row r="135" spans="1:3" ht="54">
      <c r="A135" s="21" t="s">
        <v>521</v>
      </c>
      <c r="B135" s="20" t="s">
        <v>1992</v>
      </c>
      <c r="C135" s="105">
        <v>537.5</v>
      </c>
    </row>
    <row r="136" spans="1:3" ht="36" hidden="1">
      <c r="A136" s="21" t="s">
        <v>568</v>
      </c>
      <c r="B136" s="20" t="s">
        <v>569</v>
      </c>
      <c r="C136" s="104">
        <f>C137+C138</f>
        <v>0</v>
      </c>
    </row>
    <row r="137" spans="1:3" hidden="1">
      <c r="A137" s="21" t="s">
        <v>570</v>
      </c>
      <c r="B137" s="20" t="s">
        <v>571</v>
      </c>
      <c r="C137" s="105"/>
    </row>
    <row r="138" spans="1:3" ht="36" hidden="1">
      <c r="A138" s="21" t="s">
        <v>572</v>
      </c>
      <c r="B138" s="20" t="s">
        <v>573</v>
      </c>
      <c r="C138" s="105"/>
    </row>
    <row r="139" spans="1:3" ht="36" hidden="1">
      <c r="A139" s="21" t="s">
        <v>1095</v>
      </c>
      <c r="B139" s="20" t="s">
        <v>1096</v>
      </c>
      <c r="C139" s="104">
        <f>C140+C148+C152+C153</f>
        <v>0</v>
      </c>
    </row>
    <row r="140" spans="1:3" hidden="1">
      <c r="A140" s="21" t="s">
        <v>1429</v>
      </c>
      <c r="B140" s="20" t="s">
        <v>1430</v>
      </c>
      <c r="C140" s="104">
        <f>C141</f>
        <v>0</v>
      </c>
    </row>
    <row r="141" spans="1:3" ht="36" hidden="1">
      <c r="A141" s="21" t="s">
        <v>628</v>
      </c>
      <c r="B141" s="20" t="s">
        <v>629</v>
      </c>
      <c r="C141" s="104">
        <f>C142+C143+C144+C145+C146+C147</f>
        <v>0</v>
      </c>
    </row>
    <row r="142" spans="1:3" hidden="1">
      <c r="A142" s="21" t="s">
        <v>630</v>
      </c>
      <c r="B142" s="20" t="s">
        <v>631</v>
      </c>
      <c r="C142" s="105"/>
    </row>
    <row r="143" spans="1:3" ht="36" hidden="1">
      <c r="A143" s="21" t="s">
        <v>15</v>
      </c>
      <c r="B143" s="20" t="s">
        <v>16</v>
      </c>
      <c r="C143" s="105"/>
    </row>
    <row r="144" spans="1:3" ht="36" hidden="1">
      <c r="A144" s="21" t="s">
        <v>17</v>
      </c>
      <c r="B144" s="20" t="s">
        <v>18</v>
      </c>
      <c r="C144" s="105"/>
    </row>
    <row r="145" spans="1:3" ht="36" hidden="1">
      <c r="A145" s="21" t="s">
        <v>19</v>
      </c>
      <c r="B145" s="20" t="s">
        <v>20</v>
      </c>
      <c r="C145" s="105"/>
    </row>
    <row r="146" spans="1:3" hidden="1">
      <c r="A146" s="21" t="s">
        <v>21</v>
      </c>
      <c r="B146" s="20" t="s">
        <v>22</v>
      </c>
      <c r="C146" s="105"/>
    </row>
    <row r="147" spans="1:3" ht="90" hidden="1">
      <c r="A147" s="21" t="s">
        <v>1567</v>
      </c>
      <c r="B147" s="20" t="s">
        <v>1568</v>
      </c>
      <c r="C147" s="105"/>
    </row>
    <row r="148" spans="1:3" ht="36" hidden="1">
      <c r="A148" s="21" t="s">
        <v>674</v>
      </c>
      <c r="B148" s="20" t="s">
        <v>675</v>
      </c>
      <c r="C148" s="104">
        <f>C149+C150+C151</f>
        <v>0</v>
      </c>
    </row>
    <row r="149" spans="1:3" ht="54" hidden="1">
      <c r="A149" s="21" t="s">
        <v>1052</v>
      </c>
      <c r="B149" s="20" t="s">
        <v>1053</v>
      </c>
      <c r="C149" s="105"/>
    </row>
    <row r="150" spans="1:3" ht="72" hidden="1">
      <c r="A150" s="21" t="s">
        <v>883</v>
      </c>
      <c r="B150" s="20" t="s">
        <v>884</v>
      </c>
      <c r="C150" s="105"/>
    </row>
    <row r="151" spans="1:3" ht="108" hidden="1">
      <c r="A151" s="21" t="s">
        <v>885</v>
      </c>
      <c r="B151" s="20" t="s">
        <v>886</v>
      </c>
      <c r="C151" s="105"/>
    </row>
    <row r="152" spans="1:3" hidden="1">
      <c r="A152" s="21" t="s">
        <v>887</v>
      </c>
      <c r="B152" s="20" t="s">
        <v>888</v>
      </c>
      <c r="C152" s="105"/>
    </row>
    <row r="153" spans="1:3" ht="36" hidden="1">
      <c r="A153" s="21" t="s">
        <v>889</v>
      </c>
      <c r="B153" s="20" t="s">
        <v>890</v>
      </c>
      <c r="C153" s="104">
        <f>C154+C155+C156</f>
        <v>0</v>
      </c>
    </row>
    <row r="154" spans="1:3" hidden="1">
      <c r="A154" s="21" t="s">
        <v>891</v>
      </c>
      <c r="B154" s="20" t="s">
        <v>892</v>
      </c>
      <c r="C154" s="105"/>
    </row>
    <row r="155" spans="1:3" ht="36" hidden="1">
      <c r="A155" s="21" t="s">
        <v>1208</v>
      </c>
      <c r="B155" s="20" t="s">
        <v>1209</v>
      </c>
      <c r="C155" s="105"/>
    </row>
    <row r="156" spans="1:3" ht="36" hidden="1">
      <c r="A156" s="21" t="s">
        <v>1210</v>
      </c>
      <c r="B156" s="20" t="s">
        <v>1985</v>
      </c>
      <c r="C156" s="105"/>
    </row>
    <row r="157" spans="1:3" hidden="1">
      <c r="A157" s="21" t="s">
        <v>365</v>
      </c>
      <c r="B157" s="20" t="s">
        <v>898</v>
      </c>
      <c r="C157" s="105">
        <v>330</v>
      </c>
    </row>
    <row r="158" spans="1:3" ht="36" hidden="1">
      <c r="A158" s="21" t="s">
        <v>899</v>
      </c>
      <c r="B158" s="20" t="s">
        <v>900</v>
      </c>
      <c r="C158" s="105"/>
    </row>
    <row r="159" spans="1:3" hidden="1">
      <c r="A159" s="21" t="s">
        <v>1211</v>
      </c>
      <c r="B159" s="20" t="s">
        <v>1371</v>
      </c>
      <c r="C159" s="104">
        <f>C160+C162+C161</f>
        <v>50</v>
      </c>
    </row>
    <row r="160" spans="1:3" ht="46.5" hidden="1" customHeight="1">
      <c r="A160" s="21" t="s">
        <v>1310</v>
      </c>
      <c r="B160" s="20" t="s">
        <v>1372</v>
      </c>
      <c r="C160" s="104"/>
    </row>
    <row r="161" spans="1:3" ht="66" hidden="1" customHeight="1">
      <c r="A161" s="269" t="s">
        <v>1959</v>
      </c>
      <c r="B161" s="270" t="s">
        <v>1986</v>
      </c>
      <c r="C161" s="105">
        <v>50</v>
      </c>
    </row>
    <row r="162" spans="1:3" ht="60" hidden="1" customHeight="1">
      <c r="A162" s="21" t="s">
        <v>979</v>
      </c>
      <c r="B162" s="20" t="s">
        <v>1373</v>
      </c>
      <c r="C162" s="104"/>
    </row>
    <row r="163" spans="1:3" ht="80.25" hidden="1" customHeight="1">
      <c r="A163" s="21" t="s">
        <v>237</v>
      </c>
      <c r="B163" s="20" t="s">
        <v>1770</v>
      </c>
      <c r="C163" s="105"/>
    </row>
    <row r="164" spans="1:3" ht="54" hidden="1">
      <c r="A164" s="21" t="s">
        <v>238</v>
      </c>
      <c r="B164" s="20" t="s">
        <v>239</v>
      </c>
      <c r="C164" s="104">
        <f>C165+C166+C170+C172+C181+C184+C187+C191+C197+C203+C207+C213</f>
        <v>0</v>
      </c>
    </row>
    <row r="165" spans="1:3" ht="36" hidden="1">
      <c r="A165" s="21" t="s">
        <v>240</v>
      </c>
      <c r="B165" s="20" t="s">
        <v>639</v>
      </c>
      <c r="C165" s="105"/>
    </row>
    <row r="166" spans="1:3" hidden="1">
      <c r="A166" s="21" t="s">
        <v>640</v>
      </c>
      <c r="B166" s="20" t="s">
        <v>399</v>
      </c>
      <c r="C166" s="104">
        <f>C167+C168+C169</f>
        <v>0</v>
      </c>
    </row>
    <row r="167" spans="1:3" hidden="1">
      <c r="A167" s="21" t="s">
        <v>400</v>
      </c>
      <c r="B167" s="20" t="s">
        <v>401</v>
      </c>
      <c r="C167" s="105"/>
    </row>
    <row r="168" spans="1:3" hidden="1">
      <c r="A168" s="21" t="s">
        <v>402</v>
      </c>
      <c r="B168" s="20" t="s">
        <v>403</v>
      </c>
      <c r="C168" s="105"/>
    </row>
    <row r="169" spans="1:3" hidden="1">
      <c r="A169" s="21" t="s">
        <v>404</v>
      </c>
      <c r="B169" s="20" t="s">
        <v>405</v>
      </c>
      <c r="C169" s="105"/>
    </row>
    <row r="170" spans="1:3" hidden="1">
      <c r="A170" s="21" t="s">
        <v>406</v>
      </c>
      <c r="B170" s="20" t="s">
        <v>407</v>
      </c>
      <c r="C170" s="104">
        <f>C171</f>
        <v>0</v>
      </c>
    </row>
    <row r="171" spans="1:3" hidden="1">
      <c r="A171" s="21" t="s">
        <v>408</v>
      </c>
      <c r="B171" s="20" t="s">
        <v>409</v>
      </c>
      <c r="C171" s="105"/>
    </row>
    <row r="172" spans="1:3" hidden="1">
      <c r="A172" s="21" t="s">
        <v>410</v>
      </c>
      <c r="B172" s="20" t="s">
        <v>411</v>
      </c>
      <c r="C172" s="104">
        <f>C173+C174+C175+C176+C177+C178+C179+C180</f>
        <v>0</v>
      </c>
    </row>
    <row r="173" spans="1:3" ht="36" hidden="1">
      <c r="A173" s="21" t="s">
        <v>1696</v>
      </c>
      <c r="B173" s="20" t="s">
        <v>1697</v>
      </c>
      <c r="C173" s="105"/>
    </row>
    <row r="174" spans="1:3" hidden="1">
      <c r="A174" s="21" t="s">
        <v>1698</v>
      </c>
      <c r="B174" s="20" t="s">
        <v>1699</v>
      </c>
      <c r="C174" s="105"/>
    </row>
    <row r="175" spans="1:3" hidden="1">
      <c r="A175" s="21" t="s">
        <v>1700</v>
      </c>
      <c r="B175" s="20" t="s">
        <v>1701</v>
      </c>
      <c r="C175" s="105"/>
    </row>
    <row r="176" spans="1:3" ht="54" hidden="1">
      <c r="A176" s="21" t="s">
        <v>1702</v>
      </c>
      <c r="B176" s="20" t="s">
        <v>1703</v>
      </c>
      <c r="C176" s="105"/>
    </row>
    <row r="177" spans="1:3" hidden="1">
      <c r="A177" s="21" t="s">
        <v>1406</v>
      </c>
      <c r="B177" s="20" t="s">
        <v>1407</v>
      </c>
      <c r="C177" s="105"/>
    </row>
    <row r="178" spans="1:3" ht="36" hidden="1">
      <c r="A178" s="21" t="s">
        <v>1408</v>
      </c>
      <c r="B178" s="20" t="s">
        <v>636</v>
      </c>
      <c r="C178" s="105"/>
    </row>
    <row r="179" spans="1:3" ht="36" hidden="1">
      <c r="A179" s="21" t="s">
        <v>637</v>
      </c>
      <c r="B179" s="20" t="s">
        <v>638</v>
      </c>
      <c r="C179" s="105"/>
    </row>
    <row r="180" spans="1:3" ht="36" hidden="1">
      <c r="A180" s="21" t="s">
        <v>1765</v>
      </c>
      <c r="B180" s="20" t="s">
        <v>1766</v>
      </c>
      <c r="C180" s="105"/>
    </row>
    <row r="181" spans="1:3" ht="36" hidden="1">
      <c r="A181" s="21" t="s">
        <v>1767</v>
      </c>
      <c r="B181" s="20" t="s">
        <v>1768</v>
      </c>
      <c r="C181" s="104">
        <f>C182+C183</f>
        <v>0</v>
      </c>
    </row>
    <row r="182" spans="1:3" hidden="1">
      <c r="A182" s="21" t="s">
        <v>1769</v>
      </c>
      <c r="B182" s="20" t="s">
        <v>689</v>
      </c>
      <c r="C182" s="105"/>
    </row>
    <row r="183" spans="1:3" ht="36" hidden="1">
      <c r="A183" s="21" t="s">
        <v>690</v>
      </c>
      <c r="B183" s="20" t="s">
        <v>691</v>
      </c>
      <c r="C183" s="105"/>
    </row>
    <row r="184" spans="1:3" ht="36" hidden="1">
      <c r="A184" s="21" t="s">
        <v>692</v>
      </c>
      <c r="B184" s="20" t="s">
        <v>693</v>
      </c>
      <c r="C184" s="104">
        <f>C185+C186</f>
        <v>0</v>
      </c>
    </row>
    <row r="185" spans="1:3" hidden="1">
      <c r="A185" s="21" t="s">
        <v>1410</v>
      </c>
      <c r="B185" s="20" t="s">
        <v>1411</v>
      </c>
      <c r="C185" s="105"/>
    </row>
    <row r="186" spans="1:3" hidden="1">
      <c r="A186" s="21" t="s">
        <v>1412</v>
      </c>
      <c r="B186" s="20" t="s">
        <v>1413</v>
      </c>
      <c r="C186" s="105"/>
    </row>
    <row r="187" spans="1:3" hidden="1">
      <c r="A187" s="21" t="s">
        <v>1414</v>
      </c>
      <c r="B187" s="20" t="s">
        <v>1415</v>
      </c>
      <c r="C187" s="104">
        <f>C188+C189+C190</f>
        <v>0</v>
      </c>
    </row>
    <row r="188" spans="1:3" ht="36" hidden="1">
      <c r="A188" s="21" t="s">
        <v>1416</v>
      </c>
      <c r="B188" s="20" t="s">
        <v>1417</v>
      </c>
      <c r="C188" s="105"/>
    </row>
    <row r="189" spans="1:3" ht="90" hidden="1">
      <c r="A189" s="21" t="s">
        <v>740</v>
      </c>
      <c r="B189" s="20" t="s">
        <v>741</v>
      </c>
      <c r="C189" s="105"/>
    </row>
    <row r="190" spans="1:3" ht="72" hidden="1">
      <c r="A190" s="21" t="s">
        <v>249</v>
      </c>
      <c r="B190" s="20" t="s">
        <v>250</v>
      </c>
      <c r="C190" s="105"/>
    </row>
    <row r="191" spans="1:3" hidden="1">
      <c r="A191" s="21" t="s">
        <v>251</v>
      </c>
      <c r="B191" s="20" t="s">
        <v>252</v>
      </c>
      <c r="C191" s="104">
        <f>C192+C193+C194+C195+C196</f>
        <v>0</v>
      </c>
    </row>
    <row r="192" spans="1:3" hidden="1">
      <c r="A192" s="21" t="s">
        <v>253</v>
      </c>
      <c r="B192" s="20" t="s">
        <v>1311</v>
      </c>
      <c r="C192" s="105"/>
    </row>
    <row r="193" spans="1:3" ht="36" hidden="1">
      <c r="A193" s="21" t="s">
        <v>424</v>
      </c>
      <c r="B193" s="20" t="s">
        <v>425</v>
      </c>
      <c r="C193" s="105"/>
    </row>
    <row r="194" spans="1:3" hidden="1">
      <c r="A194" s="21" t="s">
        <v>426</v>
      </c>
      <c r="B194" s="20" t="s">
        <v>427</v>
      </c>
      <c r="C194" s="105"/>
    </row>
    <row r="195" spans="1:3" ht="36" hidden="1">
      <c r="A195" s="21" t="s">
        <v>428</v>
      </c>
      <c r="B195" s="20" t="s">
        <v>429</v>
      </c>
      <c r="C195" s="105"/>
    </row>
    <row r="196" spans="1:3" ht="36" hidden="1">
      <c r="A196" s="21" t="s">
        <v>430</v>
      </c>
      <c r="B196" s="20" t="s">
        <v>761</v>
      </c>
      <c r="C196" s="105"/>
    </row>
    <row r="197" spans="1:3" ht="36" hidden="1">
      <c r="A197" s="21" t="s">
        <v>978</v>
      </c>
      <c r="B197" s="20" t="s">
        <v>299</v>
      </c>
      <c r="C197" s="104">
        <f>C198+C200+C199+C201+C202</f>
        <v>0</v>
      </c>
    </row>
    <row r="198" spans="1:3" hidden="1">
      <c r="A198" s="21" t="s">
        <v>300</v>
      </c>
      <c r="B198" s="20" t="s">
        <v>301</v>
      </c>
      <c r="C198" s="105"/>
    </row>
    <row r="199" spans="1:3" hidden="1">
      <c r="A199" s="21" t="s">
        <v>302</v>
      </c>
      <c r="B199" s="20" t="s">
        <v>303</v>
      </c>
      <c r="C199" s="105"/>
    </row>
    <row r="200" spans="1:3" ht="54" hidden="1">
      <c r="A200" s="21" t="s">
        <v>304</v>
      </c>
      <c r="B200" s="20" t="s">
        <v>305</v>
      </c>
      <c r="C200" s="105"/>
    </row>
    <row r="201" spans="1:3" ht="36" hidden="1">
      <c r="A201" s="21" t="s">
        <v>69</v>
      </c>
      <c r="B201" s="20" t="s">
        <v>70</v>
      </c>
      <c r="C201" s="105"/>
    </row>
    <row r="202" spans="1:3" hidden="1">
      <c r="A202" s="21" t="s">
        <v>71</v>
      </c>
      <c r="B202" s="20" t="s">
        <v>72</v>
      </c>
      <c r="C202" s="105"/>
    </row>
    <row r="203" spans="1:3" ht="36" hidden="1">
      <c r="A203" s="21" t="s">
        <v>442</v>
      </c>
      <c r="B203" s="20" t="s">
        <v>857</v>
      </c>
      <c r="C203" s="104">
        <f>C204+C205+C206</f>
        <v>0</v>
      </c>
    </row>
    <row r="204" spans="1:3" hidden="1">
      <c r="A204" s="21" t="s">
        <v>858</v>
      </c>
      <c r="B204" s="20" t="s">
        <v>859</v>
      </c>
      <c r="C204" s="105"/>
    </row>
    <row r="205" spans="1:3" ht="36" hidden="1">
      <c r="A205" s="21" t="s">
        <v>860</v>
      </c>
      <c r="B205" s="20" t="s">
        <v>861</v>
      </c>
      <c r="C205" s="105"/>
    </row>
    <row r="206" spans="1:3" hidden="1">
      <c r="A206" s="21" t="s">
        <v>71</v>
      </c>
      <c r="B206" s="20" t="s">
        <v>862</v>
      </c>
      <c r="C206" s="105"/>
    </row>
    <row r="207" spans="1:3" ht="36" hidden="1">
      <c r="A207" s="21" t="s">
        <v>863</v>
      </c>
      <c r="B207" s="20" t="s">
        <v>864</v>
      </c>
      <c r="C207" s="104">
        <f>C208+C209+C210+C211+C212</f>
        <v>0</v>
      </c>
    </row>
    <row r="208" spans="1:3" hidden="1">
      <c r="A208" s="21" t="s">
        <v>865</v>
      </c>
      <c r="B208" s="20" t="s">
        <v>866</v>
      </c>
      <c r="C208" s="105"/>
    </row>
    <row r="209" spans="1:3" hidden="1">
      <c r="A209" s="21" t="s">
        <v>867</v>
      </c>
      <c r="B209" s="20" t="s">
        <v>868</v>
      </c>
      <c r="C209" s="105"/>
    </row>
    <row r="210" spans="1:3" ht="54" hidden="1">
      <c r="A210" s="21" t="s">
        <v>1085</v>
      </c>
      <c r="B210" s="20" t="s">
        <v>1086</v>
      </c>
      <c r="C210" s="105"/>
    </row>
    <row r="211" spans="1:3" ht="36" hidden="1">
      <c r="A211" s="21" t="s">
        <v>1087</v>
      </c>
      <c r="B211" s="20" t="s">
        <v>353</v>
      </c>
      <c r="C211" s="105"/>
    </row>
    <row r="212" spans="1:3" hidden="1">
      <c r="A212" s="21" t="s">
        <v>354</v>
      </c>
      <c r="B212" s="20" t="s">
        <v>355</v>
      </c>
      <c r="C212" s="105"/>
    </row>
    <row r="213" spans="1:3" hidden="1">
      <c r="A213" s="21" t="s">
        <v>356</v>
      </c>
      <c r="B213" s="20" t="s">
        <v>357</v>
      </c>
      <c r="C213" s="104">
        <f>C214+C215+C216+C217+C218</f>
        <v>0</v>
      </c>
    </row>
    <row r="214" spans="1:3" ht="36" hidden="1">
      <c r="A214" s="21" t="s">
        <v>1704</v>
      </c>
      <c r="B214" s="20" t="s">
        <v>1705</v>
      </c>
      <c r="C214" s="105"/>
    </row>
    <row r="215" spans="1:3" ht="36" hidden="1">
      <c r="A215" s="21" t="s">
        <v>1706</v>
      </c>
      <c r="B215" s="20" t="s">
        <v>1707</v>
      </c>
      <c r="C215" s="105"/>
    </row>
    <row r="216" spans="1:3" ht="36" hidden="1">
      <c r="A216" s="21" t="s">
        <v>1708</v>
      </c>
      <c r="B216" s="20" t="s">
        <v>1709</v>
      </c>
      <c r="C216" s="105"/>
    </row>
    <row r="217" spans="1:3" ht="36" hidden="1">
      <c r="A217" s="21" t="s">
        <v>1710</v>
      </c>
      <c r="B217" s="20" t="s">
        <v>1711</v>
      </c>
      <c r="C217" s="105"/>
    </row>
    <row r="218" spans="1:3" ht="72" hidden="1">
      <c r="A218" s="21" t="s">
        <v>1712</v>
      </c>
      <c r="B218" s="20" t="s">
        <v>1713</v>
      </c>
      <c r="C218" s="105"/>
    </row>
    <row r="219" spans="1:3" ht="36" hidden="1">
      <c r="A219" s="21" t="s">
        <v>1714</v>
      </c>
      <c r="B219" s="20" t="s">
        <v>1715</v>
      </c>
      <c r="C219" s="104">
        <f>C220+C227+C228+C229+C230+C231+C232</f>
        <v>0</v>
      </c>
    </row>
    <row r="220" spans="1:3" hidden="1">
      <c r="A220" s="21" t="s">
        <v>1716</v>
      </c>
      <c r="B220" s="20" t="s">
        <v>1717</v>
      </c>
      <c r="C220" s="104">
        <f>C221+C222</f>
        <v>0</v>
      </c>
    </row>
    <row r="221" spans="1:3" hidden="1">
      <c r="A221" s="21" t="s">
        <v>1718</v>
      </c>
      <c r="B221" s="20" t="s">
        <v>933</v>
      </c>
      <c r="C221" s="105"/>
    </row>
    <row r="222" spans="1:3" hidden="1">
      <c r="A222" s="21" t="s">
        <v>934</v>
      </c>
      <c r="B222" s="20" t="s">
        <v>935</v>
      </c>
      <c r="C222" s="104">
        <f>C223+C224+C225+C226</f>
        <v>0</v>
      </c>
    </row>
    <row r="223" spans="1:3" hidden="1">
      <c r="A223" s="21" t="s">
        <v>936</v>
      </c>
      <c r="B223" s="20" t="s">
        <v>937</v>
      </c>
      <c r="C223" s="105"/>
    </row>
    <row r="224" spans="1:3" hidden="1">
      <c r="A224" s="21" t="s">
        <v>938</v>
      </c>
      <c r="B224" s="20" t="s">
        <v>939</v>
      </c>
      <c r="C224" s="105"/>
    </row>
    <row r="225" spans="1:3" ht="36" hidden="1">
      <c r="A225" s="21" t="s">
        <v>1526</v>
      </c>
      <c r="B225" s="20" t="s">
        <v>1527</v>
      </c>
      <c r="C225" s="105"/>
    </row>
    <row r="226" spans="1:3" hidden="1">
      <c r="A226" s="21" t="s">
        <v>1528</v>
      </c>
      <c r="B226" s="20" t="s">
        <v>1529</v>
      </c>
      <c r="C226" s="105"/>
    </row>
    <row r="227" spans="1:3" hidden="1">
      <c r="A227" s="21" t="s">
        <v>1530</v>
      </c>
      <c r="B227" s="20" t="s">
        <v>1531</v>
      </c>
      <c r="C227" s="105"/>
    </row>
    <row r="228" spans="1:3" ht="54" hidden="1">
      <c r="A228" s="21" t="s">
        <v>1532</v>
      </c>
      <c r="B228" s="20" t="s">
        <v>1533</v>
      </c>
      <c r="C228" s="105"/>
    </row>
    <row r="229" spans="1:3" ht="72" hidden="1">
      <c r="A229" s="21" t="s">
        <v>620</v>
      </c>
      <c r="B229" s="20" t="s">
        <v>621</v>
      </c>
      <c r="C229" s="105"/>
    </row>
    <row r="230" spans="1:3" hidden="1">
      <c r="A230" s="21" t="s">
        <v>622</v>
      </c>
      <c r="B230" s="20" t="s">
        <v>623</v>
      </c>
      <c r="C230" s="105"/>
    </row>
    <row r="231" spans="1:3" ht="54" hidden="1">
      <c r="A231" s="21" t="s">
        <v>624</v>
      </c>
      <c r="B231" s="20" t="s">
        <v>625</v>
      </c>
      <c r="C231" s="105"/>
    </row>
    <row r="232" spans="1:3" ht="30.75" hidden="1" customHeight="1">
      <c r="A232" s="21" t="s">
        <v>626</v>
      </c>
      <c r="B232" s="20" t="s">
        <v>1342</v>
      </c>
      <c r="C232" s="105"/>
    </row>
    <row r="233" spans="1:3" ht="58.5" hidden="1" customHeight="1">
      <c r="A233" s="21" t="s">
        <v>238</v>
      </c>
      <c r="B233" s="20" t="s">
        <v>239</v>
      </c>
      <c r="C233" s="105">
        <f>C234</f>
        <v>0</v>
      </c>
    </row>
    <row r="234" spans="1:3" ht="30.75" hidden="1" customHeight="1">
      <c r="A234" s="21" t="s">
        <v>1343</v>
      </c>
      <c r="B234" s="20" t="s">
        <v>1344</v>
      </c>
      <c r="C234" s="105"/>
    </row>
    <row r="235" spans="1:3" ht="30.75" hidden="1" customHeight="1">
      <c r="A235" s="21" t="s">
        <v>1345</v>
      </c>
      <c r="B235" s="20" t="s">
        <v>1346</v>
      </c>
      <c r="C235" s="105"/>
    </row>
    <row r="236" spans="1:3" ht="57" hidden="1" customHeight="1">
      <c r="A236" s="21" t="s">
        <v>238</v>
      </c>
      <c r="B236" s="20" t="s">
        <v>444</v>
      </c>
      <c r="C236" s="144">
        <f>C237</f>
        <v>0</v>
      </c>
    </row>
    <row r="237" spans="1:3" ht="38.25" hidden="1" customHeight="1">
      <c r="A237" s="21" t="s">
        <v>863</v>
      </c>
      <c r="B237" s="20" t="s">
        <v>445</v>
      </c>
      <c r="C237" s="144">
        <f>C238</f>
        <v>0</v>
      </c>
    </row>
    <row r="238" spans="1:3" ht="38.25" hidden="1" customHeight="1">
      <c r="A238" s="21" t="s">
        <v>1345</v>
      </c>
      <c r="B238" s="20" t="s">
        <v>446</v>
      </c>
      <c r="C238" s="105"/>
    </row>
    <row r="239" spans="1:3" ht="59.25" hidden="1" customHeight="1">
      <c r="A239" s="21" t="s">
        <v>238</v>
      </c>
      <c r="B239" s="20" t="s">
        <v>444</v>
      </c>
      <c r="C239" s="105"/>
    </row>
    <row r="240" spans="1:3" ht="27" hidden="1" customHeight="1">
      <c r="A240" s="21" t="s">
        <v>276</v>
      </c>
      <c r="B240" s="20" t="s">
        <v>277</v>
      </c>
      <c r="C240" s="105"/>
    </row>
    <row r="241" spans="1:3" ht="38.25" hidden="1" customHeight="1">
      <c r="A241" s="21" t="s">
        <v>1345</v>
      </c>
      <c r="B241" s="20" t="s">
        <v>278</v>
      </c>
      <c r="C241" s="105"/>
    </row>
    <row r="242" spans="1:3" ht="54" hidden="1">
      <c r="A242" s="21" t="s">
        <v>44</v>
      </c>
      <c r="B242" s="20" t="s">
        <v>1771</v>
      </c>
      <c r="C242" s="104">
        <f>C285+C396</f>
        <v>0</v>
      </c>
    </row>
    <row r="243" spans="1:3" ht="54" hidden="1">
      <c r="A243" s="21" t="s">
        <v>45</v>
      </c>
      <c r="B243" s="20" t="s">
        <v>46</v>
      </c>
      <c r="C243" s="104">
        <f>C244+C245+C246+C247+C248+C249</f>
        <v>0</v>
      </c>
    </row>
    <row r="244" spans="1:3" ht="54" hidden="1">
      <c r="A244" s="21" t="s">
        <v>1651</v>
      </c>
      <c r="B244" s="20" t="s">
        <v>1652</v>
      </c>
      <c r="C244" s="105"/>
    </row>
    <row r="245" spans="1:3" ht="54" hidden="1">
      <c r="A245" s="21" t="s">
        <v>1653</v>
      </c>
      <c r="B245" s="20" t="s">
        <v>1654</v>
      </c>
      <c r="C245" s="105"/>
    </row>
    <row r="246" spans="1:3" ht="36" hidden="1">
      <c r="A246" s="21" t="s">
        <v>592</v>
      </c>
      <c r="B246" s="20" t="s">
        <v>593</v>
      </c>
      <c r="C246" s="105"/>
    </row>
    <row r="247" spans="1:3" ht="36" hidden="1">
      <c r="A247" s="21" t="s">
        <v>149</v>
      </c>
      <c r="B247" s="20" t="s">
        <v>150</v>
      </c>
      <c r="C247" s="105"/>
    </row>
    <row r="248" spans="1:3" ht="54" hidden="1">
      <c r="A248" s="21" t="s">
        <v>151</v>
      </c>
      <c r="B248" s="20" t="s">
        <v>152</v>
      </c>
      <c r="C248" s="105"/>
    </row>
    <row r="249" spans="1:3" ht="36" hidden="1">
      <c r="A249" s="21" t="s">
        <v>1076</v>
      </c>
      <c r="B249" s="20" t="s">
        <v>1077</v>
      </c>
      <c r="C249" s="105"/>
    </row>
    <row r="250" spans="1:3" hidden="1">
      <c r="A250" s="21" t="s">
        <v>1387</v>
      </c>
      <c r="B250" s="20" t="s">
        <v>1388</v>
      </c>
      <c r="C250" s="104">
        <f>C251+C261+C264+C267</f>
        <v>0</v>
      </c>
    </row>
    <row r="251" spans="1:3" hidden="1">
      <c r="A251" s="21" t="s">
        <v>1389</v>
      </c>
      <c r="B251" s="20" t="s">
        <v>1390</v>
      </c>
      <c r="C251" s="104">
        <f>C252+C253+C254+C255+C256+C257+C258+C259+C260</f>
        <v>0</v>
      </c>
    </row>
    <row r="252" spans="1:3" ht="36" hidden="1">
      <c r="A252" s="21" t="s">
        <v>1391</v>
      </c>
      <c r="B252" s="20" t="s">
        <v>1392</v>
      </c>
      <c r="C252" s="105"/>
    </row>
    <row r="253" spans="1:3" ht="54" hidden="1">
      <c r="A253" s="21" t="s">
        <v>893</v>
      </c>
      <c r="B253" s="20" t="s">
        <v>894</v>
      </c>
      <c r="C253" s="105"/>
    </row>
    <row r="254" spans="1:3" ht="36" hidden="1">
      <c r="A254" s="21" t="s">
        <v>895</v>
      </c>
      <c r="B254" s="20" t="s">
        <v>896</v>
      </c>
      <c r="C254" s="105"/>
    </row>
    <row r="255" spans="1:3" ht="36" hidden="1">
      <c r="A255" s="21" t="s">
        <v>474</v>
      </c>
      <c r="B255" s="20" t="s">
        <v>475</v>
      </c>
      <c r="C255" s="105"/>
    </row>
    <row r="256" spans="1:3" ht="36" hidden="1">
      <c r="A256" s="21" t="s">
        <v>476</v>
      </c>
      <c r="B256" s="20" t="s">
        <v>1347</v>
      </c>
      <c r="C256" s="105"/>
    </row>
    <row r="257" spans="1:3" ht="36" hidden="1">
      <c r="A257" s="21" t="s">
        <v>1348</v>
      </c>
      <c r="B257" s="20" t="s">
        <v>918</v>
      </c>
      <c r="C257" s="105"/>
    </row>
    <row r="258" spans="1:3" ht="36" hidden="1">
      <c r="A258" s="21" t="s">
        <v>919</v>
      </c>
      <c r="B258" s="20" t="s">
        <v>920</v>
      </c>
      <c r="C258" s="105"/>
    </row>
    <row r="259" spans="1:3" ht="72" hidden="1">
      <c r="A259" s="21" t="s">
        <v>921</v>
      </c>
      <c r="B259" s="20" t="s">
        <v>922</v>
      </c>
      <c r="C259" s="105"/>
    </row>
    <row r="260" spans="1:3" ht="54" hidden="1">
      <c r="A260" s="21" t="s">
        <v>923</v>
      </c>
      <c r="B260" s="20" t="s">
        <v>924</v>
      </c>
      <c r="C260" s="105"/>
    </row>
    <row r="261" spans="1:3" ht="36" hidden="1">
      <c r="A261" s="21" t="s">
        <v>925</v>
      </c>
      <c r="B261" s="20" t="s">
        <v>926</v>
      </c>
      <c r="C261" s="104">
        <f>C262+C263</f>
        <v>0</v>
      </c>
    </row>
    <row r="262" spans="1:3" ht="72" hidden="1">
      <c r="A262" s="21" t="s">
        <v>232</v>
      </c>
      <c r="B262" s="20" t="s">
        <v>233</v>
      </c>
      <c r="C262" s="105"/>
    </row>
    <row r="263" spans="1:3" ht="90" hidden="1">
      <c r="A263" s="21" t="s">
        <v>234</v>
      </c>
      <c r="B263" s="20" t="s">
        <v>846</v>
      </c>
      <c r="C263" s="105"/>
    </row>
    <row r="264" spans="1:3" ht="36" hidden="1">
      <c r="A264" s="21" t="s">
        <v>1293</v>
      </c>
      <c r="B264" s="20" t="s">
        <v>1294</v>
      </c>
      <c r="C264" s="104">
        <f>C265+C266</f>
        <v>0</v>
      </c>
    </row>
    <row r="265" spans="1:3" ht="54" hidden="1">
      <c r="A265" s="21" t="s">
        <v>963</v>
      </c>
      <c r="B265" s="20" t="s">
        <v>964</v>
      </c>
      <c r="C265" s="105"/>
    </row>
    <row r="266" spans="1:3" ht="54" hidden="1">
      <c r="A266" s="21" t="s">
        <v>965</v>
      </c>
      <c r="B266" s="20" t="s">
        <v>966</v>
      </c>
      <c r="C266" s="105"/>
    </row>
    <row r="267" spans="1:3" ht="54" hidden="1">
      <c r="A267" s="21" t="s">
        <v>1263</v>
      </c>
      <c r="B267" s="20" t="s">
        <v>1264</v>
      </c>
      <c r="C267" s="104">
        <f>C268+C269+C270+C271+C272+C273</f>
        <v>0</v>
      </c>
    </row>
    <row r="268" spans="1:3" ht="54" hidden="1">
      <c r="A268" s="21" t="s">
        <v>1265</v>
      </c>
      <c r="B268" s="20" t="s">
        <v>1266</v>
      </c>
      <c r="C268" s="105"/>
    </row>
    <row r="269" spans="1:3" ht="54" hidden="1">
      <c r="A269" s="21" t="s">
        <v>1267</v>
      </c>
      <c r="B269" s="20" t="s">
        <v>1268</v>
      </c>
      <c r="C269" s="105"/>
    </row>
    <row r="270" spans="1:3" ht="54" hidden="1">
      <c r="A270" s="21" t="s">
        <v>1269</v>
      </c>
      <c r="B270" s="20" t="s">
        <v>1270</v>
      </c>
      <c r="C270" s="105"/>
    </row>
    <row r="271" spans="1:3" ht="54" hidden="1">
      <c r="A271" s="21" t="s">
        <v>1271</v>
      </c>
      <c r="B271" s="20" t="s">
        <v>1569</v>
      </c>
      <c r="C271" s="105"/>
    </row>
    <row r="272" spans="1:3" ht="54" hidden="1">
      <c r="A272" s="21" t="s">
        <v>1570</v>
      </c>
      <c r="B272" s="20" t="s">
        <v>1571</v>
      </c>
      <c r="C272" s="105"/>
    </row>
    <row r="273" spans="1:9" ht="54" hidden="1">
      <c r="A273" s="21" t="s">
        <v>1404</v>
      </c>
      <c r="B273" s="20" t="s">
        <v>105</v>
      </c>
      <c r="C273" s="105"/>
    </row>
    <row r="274" spans="1:9" ht="36" hidden="1">
      <c r="A274" s="21" t="s">
        <v>717</v>
      </c>
      <c r="B274" s="20" t="s">
        <v>718</v>
      </c>
      <c r="C274" s="104">
        <f>C275+C276+C277+C278+C279+C280</f>
        <v>0</v>
      </c>
    </row>
    <row r="275" spans="1:9" ht="54" hidden="1">
      <c r="A275" s="21" t="s">
        <v>719</v>
      </c>
      <c r="B275" s="20" t="s">
        <v>720</v>
      </c>
      <c r="C275" s="105"/>
    </row>
    <row r="276" spans="1:9" ht="54" hidden="1">
      <c r="A276" s="21" t="s">
        <v>378</v>
      </c>
      <c r="B276" s="20" t="s">
        <v>379</v>
      </c>
      <c r="C276" s="105"/>
    </row>
    <row r="277" spans="1:9" ht="36" hidden="1">
      <c r="A277" s="21" t="s">
        <v>380</v>
      </c>
      <c r="B277" s="20" t="s">
        <v>381</v>
      </c>
      <c r="C277" s="105"/>
    </row>
    <row r="278" spans="1:9" ht="54" hidden="1">
      <c r="A278" s="21" t="s">
        <v>443</v>
      </c>
      <c r="B278" s="20" t="s">
        <v>828</v>
      </c>
      <c r="C278" s="105"/>
    </row>
    <row r="279" spans="1:9" ht="54" hidden="1">
      <c r="A279" s="21" t="s">
        <v>58</v>
      </c>
      <c r="B279" s="20" t="s">
        <v>59</v>
      </c>
      <c r="C279" s="105"/>
    </row>
    <row r="280" spans="1:9" ht="54" hidden="1">
      <c r="A280" s="21" t="s">
        <v>60</v>
      </c>
      <c r="B280" s="20" t="s">
        <v>61</v>
      </c>
      <c r="C280" s="105"/>
    </row>
    <row r="281" spans="1:9" hidden="1">
      <c r="A281" s="21" t="s">
        <v>62</v>
      </c>
      <c r="B281" s="20" t="s">
        <v>63</v>
      </c>
      <c r="C281" s="104">
        <f>C282+C283+C284</f>
        <v>0</v>
      </c>
    </row>
    <row r="282" spans="1:9" ht="54" hidden="1">
      <c r="A282" s="21" t="s">
        <v>131</v>
      </c>
      <c r="B282" s="20" t="s">
        <v>132</v>
      </c>
      <c r="C282" s="105"/>
    </row>
    <row r="283" spans="1:9" ht="54" hidden="1">
      <c r="A283" s="21" t="s">
        <v>989</v>
      </c>
      <c r="B283" s="20" t="s">
        <v>990</v>
      </c>
      <c r="C283" s="105"/>
    </row>
    <row r="284" spans="1:9" ht="54" hidden="1">
      <c r="A284" s="21" t="s">
        <v>991</v>
      </c>
      <c r="B284" s="20" t="s">
        <v>992</v>
      </c>
      <c r="C284" s="105"/>
    </row>
    <row r="285" spans="1:9" ht="116.25" hidden="1" customHeight="1">
      <c r="A285" s="21" t="s">
        <v>254</v>
      </c>
      <c r="B285" s="20" t="s">
        <v>1772</v>
      </c>
      <c r="C285" s="104">
        <f>C286+C299</f>
        <v>0</v>
      </c>
      <c r="I285" s="192"/>
    </row>
    <row r="286" spans="1:9" ht="97.5" hidden="1" customHeight="1">
      <c r="A286" s="21" t="s">
        <v>412</v>
      </c>
      <c r="B286" s="20" t="s">
        <v>1773</v>
      </c>
      <c r="C286" s="104">
        <f>C298</f>
        <v>0</v>
      </c>
    </row>
    <row r="287" spans="1:9" ht="70.5" hidden="1" customHeight="1">
      <c r="A287" s="21" t="s">
        <v>1147</v>
      </c>
      <c r="B287" s="20" t="s">
        <v>1148</v>
      </c>
      <c r="C287" s="105"/>
    </row>
    <row r="288" spans="1:9" ht="90" hidden="1">
      <c r="A288" s="21" t="s">
        <v>185</v>
      </c>
      <c r="B288" s="20" t="s">
        <v>75</v>
      </c>
      <c r="C288" s="105"/>
    </row>
    <row r="289" spans="1:3" ht="90" hidden="1">
      <c r="A289" s="21" t="s">
        <v>198</v>
      </c>
      <c r="B289" s="20" t="s">
        <v>199</v>
      </c>
      <c r="C289" s="105"/>
    </row>
    <row r="290" spans="1:3" ht="90" hidden="1">
      <c r="A290" s="21" t="s">
        <v>1601</v>
      </c>
      <c r="B290" s="20" t="s">
        <v>1602</v>
      </c>
      <c r="C290" s="105"/>
    </row>
    <row r="291" spans="1:3" ht="90" hidden="1">
      <c r="A291" s="21" t="s">
        <v>535</v>
      </c>
      <c r="B291" s="20" t="s">
        <v>536</v>
      </c>
      <c r="C291" s="105"/>
    </row>
    <row r="292" spans="1:3" ht="72" hidden="1">
      <c r="A292" s="21" t="s">
        <v>501</v>
      </c>
      <c r="B292" s="20" t="s">
        <v>502</v>
      </c>
      <c r="C292" s="104">
        <f>C293+C294+C295+C296+C297+C298</f>
        <v>0</v>
      </c>
    </row>
    <row r="293" spans="1:3" ht="54" hidden="1">
      <c r="A293" s="21" t="s">
        <v>503</v>
      </c>
      <c r="B293" s="20" t="s">
        <v>504</v>
      </c>
      <c r="C293" s="105"/>
    </row>
    <row r="294" spans="1:3" ht="54" hidden="1">
      <c r="A294" s="21" t="s">
        <v>505</v>
      </c>
      <c r="B294" s="20" t="s">
        <v>506</v>
      </c>
      <c r="C294" s="105"/>
    </row>
    <row r="295" spans="1:3" ht="54" hidden="1">
      <c r="A295" s="21" t="s">
        <v>507</v>
      </c>
      <c r="B295" s="20" t="s">
        <v>508</v>
      </c>
      <c r="C295" s="105"/>
    </row>
    <row r="296" spans="1:3" ht="54" hidden="1">
      <c r="A296" s="21" t="s">
        <v>1223</v>
      </c>
      <c r="B296" s="20" t="s">
        <v>1224</v>
      </c>
      <c r="C296" s="105"/>
    </row>
    <row r="297" spans="1:3" ht="54" hidden="1">
      <c r="A297" s="21" t="s">
        <v>1225</v>
      </c>
      <c r="B297" s="20" t="s">
        <v>1226</v>
      </c>
      <c r="C297" s="105"/>
    </row>
    <row r="298" spans="1:3" ht="100.5" hidden="1" customHeight="1">
      <c r="A298" s="21" t="s">
        <v>228</v>
      </c>
      <c r="B298" s="20" t="s">
        <v>1162</v>
      </c>
      <c r="C298" s="105"/>
    </row>
    <row r="299" spans="1:3" ht="102" hidden="1" customHeight="1">
      <c r="A299" s="21" t="s">
        <v>1646</v>
      </c>
      <c r="B299" s="20" t="s">
        <v>1774</v>
      </c>
      <c r="C299" s="104">
        <f>C313+C394</f>
        <v>0</v>
      </c>
    </row>
    <row r="300" spans="1:3" ht="90" hidden="1">
      <c r="A300" s="21" t="s">
        <v>1647</v>
      </c>
      <c r="B300" s="20" t="s">
        <v>1648</v>
      </c>
      <c r="C300" s="104">
        <f>C301+C302+C303+C304+C305+C306+C307+C308+C309+C310+C311+C312+C313+C314+C315+C316+C317</f>
        <v>0</v>
      </c>
    </row>
    <row r="301" spans="1:3" ht="72" hidden="1">
      <c r="A301" s="21" t="s">
        <v>1649</v>
      </c>
      <c r="B301" s="20" t="s">
        <v>1650</v>
      </c>
      <c r="C301" s="105"/>
    </row>
    <row r="302" spans="1:3" ht="90" hidden="1">
      <c r="A302" s="21" t="s">
        <v>845</v>
      </c>
      <c r="B302" s="20" t="s">
        <v>1684</v>
      </c>
      <c r="C302" s="105"/>
    </row>
    <row r="303" spans="1:3" ht="72" hidden="1">
      <c r="A303" s="21" t="s">
        <v>1134</v>
      </c>
      <c r="B303" s="20" t="s">
        <v>1135</v>
      </c>
      <c r="C303" s="105"/>
    </row>
    <row r="304" spans="1:3" ht="72" hidden="1">
      <c r="A304" s="21" t="s">
        <v>1671</v>
      </c>
      <c r="B304" s="20" t="s">
        <v>1672</v>
      </c>
      <c r="C304" s="105"/>
    </row>
    <row r="305" spans="1:3" ht="90" hidden="1">
      <c r="A305" s="21" t="s">
        <v>1673</v>
      </c>
      <c r="B305" s="20" t="s">
        <v>1674</v>
      </c>
      <c r="C305" s="105"/>
    </row>
    <row r="306" spans="1:3" ht="72" hidden="1">
      <c r="A306" s="21" t="s">
        <v>1304</v>
      </c>
      <c r="B306" s="20" t="s">
        <v>1305</v>
      </c>
      <c r="C306" s="105"/>
    </row>
    <row r="307" spans="1:3" ht="72" hidden="1">
      <c r="A307" s="21" t="s">
        <v>1306</v>
      </c>
      <c r="B307" s="20" t="s">
        <v>1307</v>
      </c>
      <c r="C307" s="105"/>
    </row>
    <row r="308" spans="1:3" ht="90" hidden="1">
      <c r="A308" s="21" t="s">
        <v>676</v>
      </c>
      <c r="B308" s="20" t="s">
        <v>677</v>
      </c>
      <c r="C308" s="105"/>
    </row>
    <row r="309" spans="1:3" ht="90" hidden="1">
      <c r="A309" s="21" t="s">
        <v>1119</v>
      </c>
      <c r="B309" s="20" t="s">
        <v>1120</v>
      </c>
      <c r="C309" s="105"/>
    </row>
    <row r="310" spans="1:3" ht="72" hidden="1">
      <c r="A310" s="21" t="s">
        <v>413</v>
      </c>
      <c r="B310" s="20" t="s">
        <v>785</v>
      </c>
      <c r="C310" s="105"/>
    </row>
    <row r="311" spans="1:3" ht="72" hidden="1">
      <c r="A311" s="21" t="s">
        <v>170</v>
      </c>
      <c r="B311" s="20" t="s">
        <v>171</v>
      </c>
      <c r="C311" s="105"/>
    </row>
    <row r="312" spans="1:3" ht="90" hidden="1">
      <c r="A312" s="21" t="s">
        <v>172</v>
      </c>
      <c r="B312" s="20" t="s">
        <v>173</v>
      </c>
      <c r="C312" s="105"/>
    </row>
    <row r="313" spans="1:3" ht="95.25" hidden="1" customHeight="1">
      <c r="A313" s="21" t="s">
        <v>174</v>
      </c>
      <c r="B313" s="20" t="s">
        <v>1001</v>
      </c>
      <c r="C313" s="105"/>
    </row>
    <row r="314" spans="1:3" ht="54" hidden="1">
      <c r="A314" s="21" t="s">
        <v>200</v>
      </c>
      <c r="B314" s="20" t="s">
        <v>201</v>
      </c>
      <c r="C314" s="105"/>
    </row>
    <row r="315" spans="1:3" ht="54" hidden="1">
      <c r="A315" s="21" t="s">
        <v>1376</v>
      </c>
      <c r="B315" s="20" t="s">
        <v>1377</v>
      </c>
      <c r="C315" s="105"/>
    </row>
    <row r="316" spans="1:3" ht="54" hidden="1">
      <c r="A316" s="21" t="s">
        <v>1636</v>
      </c>
      <c r="B316" s="20" t="s">
        <v>1637</v>
      </c>
      <c r="C316" s="105"/>
    </row>
    <row r="317" spans="1:3" ht="54" hidden="1">
      <c r="A317" s="21" t="s">
        <v>1638</v>
      </c>
      <c r="B317" s="20" t="s">
        <v>1639</v>
      </c>
      <c r="C317" s="105"/>
    </row>
    <row r="318" spans="1:3" ht="54" hidden="1">
      <c r="A318" s="21" t="s">
        <v>1640</v>
      </c>
      <c r="B318" s="20" t="s">
        <v>1641</v>
      </c>
      <c r="C318" s="105"/>
    </row>
    <row r="319" spans="1:3" ht="72" hidden="1">
      <c r="A319" s="21" t="s">
        <v>1642</v>
      </c>
      <c r="B319" s="20" t="s">
        <v>1643</v>
      </c>
      <c r="C319" s="105"/>
    </row>
    <row r="320" spans="1:3" ht="36" hidden="1">
      <c r="A320" s="21" t="s">
        <v>1644</v>
      </c>
      <c r="B320" s="20" t="s">
        <v>1645</v>
      </c>
      <c r="C320" s="105"/>
    </row>
    <row r="321" spans="1:3" ht="36" hidden="1">
      <c r="A321" s="21" t="s">
        <v>1296</v>
      </c>
      <c r="B321" s="20" t="s">
        <v>1297</v>
      </c>
      <c r="C321" s="104">
        <f>C322</f>
        <v>0</v>
      </c>
    </row>
    <row r="322" spans="1:3" ht="54" hidden="1">
      <c r="A322" s="21" t="s">
        <v>509</v>
      </c>
      <c r="B322" s="20" t="s">
        <v>510</v>
      </c>
      <c r="C322" s="104">
        <f>C323+C324+C325+C326+C327+C328+C329</f>
        <v>0</v>
      </c>
    </row>
    <row r="323" spans="1:3" ht="54" hidden="1">
      <c r="A323" s="21" t="s">
        <v>295</v>
      </c>
      <c r="B323" s="20" t="s">
        <v>296</v>
      </c>
      <c r="C323" s="105"/>
    </row>
    <row r="324" spans="1:3" ht="72" hidden="1">
      <c r="A324" s="21" t="s">
        <v>297</v>
      </c>
      <c r="B324" s="20" t="s">
        <v>298</v>
      </c>
      <c r="C324" s="105"/>
    </row>
    <row r="325" spans="1:3" ht="72" hidden="1">
      <c r="A325" s="21" t="s">
        <v>1030</v>
      </c>
      <c r="B325" s="20" t="s">
        <v>1031</v>
      </c>
      <c r="C325" s="105"/>
    </row>
    <row r="326" spans="1:3" ht="72" hidden="1">
      <c r="A326" s="21" t="s">
        <v>1032</v>
      </c>
      <c r="B326" s="20" t="s">
        <v>1033</v>
      </c>
      <c r="C326" s="105"/>
    </row>
    <row r="327" spans="1:3" ht="72" hidden="1">
      <c r="A327" s="21" t="s">
        <v>687</v>
      </c>
      <c r="B327" s="20" t="s">
        <v>688</v>
      </c>
      <c r="C327" s="105"/>
    </row>
    <row r="328" spans="1:3" ht="72" hidden="1">
      <c r="A328" s="21" t="s">
        <v>1394</v>
      </c>
      <c r="B328" s="20" t="s">
        <v>1395</v>
      </c>
      <c r="C328" s="105"/>
    </row>
    <row r="329" spans="1:3" ht="36" hidden="1">
      <c r="A329" s="21" t="s">
        <v>1396</v>
      </c>
      <c r="B329" s="20" t="s">
        <v>1397</v>
      </c>
      <c r="C329" s="105"/>
    </row>
    <row r="330" spans="1:3" ht="54" hidden="1">
      <c r="A330" s="21" t="s">
        <v>801</v>
      </c>
      <c r="B330" s="20" t="s">
        <v>802</v>
      </c>
      <c r="C330" s="104">
        <f>C331+C338+C345+C352</f>
        <v>0</v>
      </c>
    </row>
    <row r="331" spans="1:3" ht="72" hidden="1">
      <c r="A331" s="21" t="s">
        <v>803</v>
      </c>
      <c r="B331" s="20" t="s">
        <v>804</v>
      </c>
      <c r="C331" s="104">
        <f>C332+C333+C334+C335+C336+C337</f>
        <v>0</v>
      </c>
    </row>
    <row r="332" spans="1:3" ht="72" hidden="1">
      <c r="A332" s="21" t="s">
        <v>805</v>
      </c>
      <c r="B332" s="20" t="s">
        <v>806</v>
      </c>
      <c r="C332" s="105"/>
    </row>
    <row r="333" spans="1:3" ht="72" hidden="1">
      <c r="A333" s="21" t="s">
        <v>1565</v>
      </c>
      <c r="B333" s="20" t="s">
        <v>1566</v>
      </c>
      <c r="C333" s="105"/>
    </row>
    <row r="334" spans="1:3" ht="72" hidden="1">
      <c r="A334" s="21" t="s">
        <v>1680</v>
      </c>
      <c r="B334" s="20" t="s">
        <v>1681</v>
      </c>
      <c r="C334" s="105"/>
    </row>
    <row r="335" spans="1:3" ht="72" hidden="1">
      <c r="A335" s="21" t="s">
        <v>1682</v>
      </c>
      <c r="B335" s="20" t="s">
        <v>1683</v>
      </c>
      <c r="C335" s="105"/>
    </row>
    <row r="336" spans="1:3" ht="72" hidden="1">
      <c r="A336" s="21" t="s">
        <v>1149</v>
      </c>
      <c r="B336" s="20" t="s">
        <v>1150</v>
      </c>
      <c r="C336" s="105"/>
    </row>
    <row r="337" spans="1:3" ht="72" hidden="1">
      <c r="A337" s="21" t="s">
        <v>969</v>
      </c>
      <c r="B337" s="20" t="s">
        <v>1540</v>
      </c>
      <c r="C337" s="105"/>
    </row>
    <row r="338" spans="1:3" ht="54" hidden="1">
      <c r="A338" s="21" t="s">
        <v>1541</v>
      </c>
      <c r="B338" s="20" t="s">
        <v>1542</v>
      </c>
      <c r="C338" s="104">
        <f>C339+C340+C341+C342+C343+C344</f>
        <v>0</v>
      </c>
    </row>
    <row r="339" spans="1:3" ht="54" hidden="1">
      <c r="A339" s="21" t="s">
        <v>1543</v>
      </c>
      <c r="B339" s="20" t="s">
        <v>1544</v>
      </c>
      <c r="C339" s="105"/>
    </row>
    <row r="340" spans="1:3" ht="54" hidden="1">
      <c r="A340" s="21" t="s">
        <v>1321</v>
      </c>
      <c r="B340" s="20" t="s">
        <v>1322</v>
      </c>
      <c r="C340" s="105"/>
    </row>
    <row r="341" spans="1:3" ht="54" hidden="1">
      <c r="A341" s="21" t="s">
        <v>1323</v>
      </c>
      <c r="B341" s="20" t="s">
        <v>1324</v>
      </c>
      <c r="C341" s="105"/>
    </row>
    <row r="342" spans="1:3" ht="54" hidden="1">
      <c r="A342" s="21" t="s">
        <v>1325</v>
      </c>
      <c r="B342" s="20" t="s">
        <v>1326</v>
      </c>
      <c r="C342" s="105"/>
    </row>
    <row r="343" spans="1:3" ht="54" hidden="1">
      <c r="A343" s="21" t="s">
        <v>1023</v>
      </c>
      <c r="B343" s="20" t="s">
        <v>65</v>
      </c>
      <c r="C343" s="105"/>
    </row>
    <row r="344" spans="1:3" ht="54" hidden="1">
      <c r="A344" s="21" t="s">
        <v>66</v>
      </c>
      <c r="B344" s="20" t="s">
        <v>1173</v>
      </c>
      <c r="C344" s="105"/>
    </row>
    <row r="345" spans="1:3" ht="54" hidden="1">
      <c r="A345" s="21" t="s">
        <v>1121</v>
      </c>
      <c r="B345" s="20" t="s">
        <v>932</v>
      </c>
      <c r="C345" s="104">
        <f>C346+C347+C348+C349+C350+C351</f>
        <v>0</v>
      </c>
    </row>
    <row r="346" spans="1:3" ht="54" hidden="1">
      <c r="A346" s="21" t="s">
        <v>982</v>
      </c>
      <c r="B346" s="20" t="s">
        <v>983</v>
      </c>
      <c r="C346" s="105"/>
    </row>
    <row r="347" spans="1:3" ht="54" hidden="1">
      <c r="A347" s="21" t="s">
        <v>459</v>
      </c>
      <c r="B347" s="20" t="s">
        <v>218</v>
      </c>
      <c r="C347" s="105"/>
    </row>
    <row r="348" spans="1:3" ht="54" hidden="1">
      <c r="A348" s="21" t="s">
        <v>219</v>
      </c>
      <c r="B348" s="20" t="s">
        <v>678</v>
      </c>
      <c r="C348" s="105"/>
    </row>
    <row r="349" spans="1:3" ht="54" hidden="1">
      <c r="A349" s="21" t="s">
        <v>679</v>
      </c>
      <c r="B349" s="20" t="s">
        <v>680</v>
      </c>
      <c r="C349" s="105"/>
    </row>
    <row r="350" spans="1:3" ht="54" hidden="1">
      <c r="A350" s="21" t="s">
        <v>681</v>
      </c>
      <c r="B350" s="20" t="s">
        <v>682</v>
      </c>
      <c r="C350" s="105"/>
    </row>
    <row r="351" spans="1:3" ht="54" hidden="1">
      <c r="A351" s="21" t="s">
        <v>683</v>
      </c>
      <c r="B351" s="20" t="s">
        <v>684</v>
      </c>
      <c r="C351" s="105"/>
    </row>
    <row r="352" spans="1:3" ht="54" hidden="1">
      <c r="A352" s="21" t="s">
        <v>685</v>
      </c>
      <c r="B352" s="20" t="s">
        <v>686</v>
      </c>
      <c r="C352" s="104">
        <f>C353+C354+C355+C356+C357+C358+C359+C360+C361+C362</f>
        <v>0</v>
      </c>
    </row>
    <row r="353" spans="1:3" ht="36" hidden="1">
      <c r="A353" s="21" t="s">
        <v>1722</v>
      </c>
      <c r="B353" s="20" t="s">
        <v>1723</v>
      </c>
      <c r="C353" s="105"/>
    </row>
    <row r="354" spans="1:3" ht="54" hidden="1">
      <c r="A354" s="21" t="s">
        <v>1724</v>
      </c>
      <c r="B354" s="20" t="s">
        <v>1725</v>
      </c>
      <c r="C354" s="105"/>
    </row>
    <row r="355" spans="1:3" ht="36" hidden="1">
      <c r="A355" s="21" t="s">
        <v>1726</v>
      </c>
      <c r="B355" s="20" t="s">
        <v>1727</v>
      </c>
      <c r="C355" s="105"/>
    </row>
    <row r="356" spans="1:3" ht="36" hidden="1">
      <c r="A356" s="21" t="s">
        <v>1728</v>
      </c>
      <c r="B356" s="20" t="s">
        <v>1729</v>
      </c>
      <c r="C356" s="105"/>
    </row>
    <row r="357" spans="1:3" ht="36" hidden="1">
      <c r="A357" s="21" t="s">
        <v>220</v>
      </c>
      <c r="B357" s="20" t="s">
        <v>221</v>
      </c>
      <c r="C357" s="105"/>
    </row>
    <row r="358" spans="1:3" ht="36" hidden="1">
      <c r="A358" s="21" t="s">
        <v>594</v>
      </c>
      <c r="B358" s="20" t="s">
        <v>595</v>
      </c>
      <c r="C358" s="105"/>
    </row>
    <row r="359" spans="1:3" ht="54" hidden="1">
      <c r="A359" s="21" t="s">
        <v>596</v>
      </c>
      <c r="B359" s="20" t="s">
        <v>597</v>
      </c>
      <c r="C359" s="105"/>
    </row>
    <row r="360" spans="1:3" ht="54" hidden="1">
      <c r="A360" s="21" t="s">
        <v>598</v>
      </c>
      <c r="B360" s="20" t="s">
        <v>599</v>
      </c>
      <c r="C360" s="105"/>
    </row>
    <row r="361" spans="1:3" ht="54" hidden="1">
      <c r="A361" s="21" t="s">
        <v>1369</v>
      </c>
      <c r="B361" s="20" t="s">
        <v>1719</v>
      </c>
      <c r="C361" s="105"/>
    </row>
    <row r="362" spans="1:3" ht="54" hidden="1">
      <c r="A362" s="21" t="s">
        <v>1720</v>
      </c>
      <c r="B362" s="20" t="s">
        <v>1721</v>
      </c>
      <c r="C362" s="105"/>
    </row>
    <row r="363" spans="1:3" ht="36" hidden="1">
      <c r="A363" s="21" t="s">
        <v>1228</v>
      </c>
      <c r="B363" s="20" t="s">
        <v>1229</v>
      </c>
      <c r="C363" s="104">
        <f>C364+C365+C380+C381+C390+C391+C392</f>
        <v>0</v>
      </c>
    </row>
    <row r="364" spans="1:3" hidden="1">
      <c r="A364" s="21" t="s">
        <v>1230</v>
      </c>
      <c r="B364" s="20" t="s">
        <v>1231</v>
      </c>
      <c r="C364" s="105"/>
    </row>
    <row r="365" spans="1:3" hidden="1">
      <c r="A365" s="21" t="s">
        <v>1232</v>
      </c>
      <c r="B365" s="20" t="s">
        <v>1233</v>
      </c>
      <c r="C365" s="104">
        <f>C366</f>
        <v>0</v>
      </c>
    </row>
    <row r="366" spans="1:3" ht="72" hidden="1">
      <c r="A366" s="21" t="s">
        <v>1234</v>
      </c>
      <c r="B366" s="20" t="s">
        <v>82</v>
      </c>
      <c r="C366" s="104">
        <f>C367+C368+C369+C370+C371+C372+C373+C374+C375+C376</f>
        <v>0</v>
      </c>
    </row>
    <row r="367" spans="1:3" ht="90" hidden="1">
      <c r="A367" s="21" t="s">
        <v>83</v>
      </c>
      <c r="B367" s="20" t="s">
        <v>84</v>
      </c>
      <c r="C367" s="105"/>
    </row>
    <row r="368" spans="1:3" ht="90" hidden="1">
      <c r="A368" s="21" t="s">
        <v>85</v>
      </c>
      <c r="B368" s="20" t="s">
        <v>86</v>
      </c>
      <c r="C368" s="105"/>
    </row>
    <row r="369" spans="1:3" ht="36" hidden="1">
      <c r="A369" s="21" t="s">
        <v>87</v>
      </c>
      <c r="B369" s="20" t="s">
        <v>88</v>
      </c>
      <c r="C369" s="105"/>
    </row>
    <row r="370" spans="1:3" ht="54" hidden="1">
      <c r="A370" s="21" t="s">
        <v>1037</v>
      </c>
      <c r="B370" s="20" t="s">
        <v>1038</v>
      </c>
      <c r="C370" s="105"/>
    </row>
    <row r="371" spans="1:3" ht="54" hidden="1">
      <c r="A371" s="21" t="s">
        <v>1039</v>
      </c>
      <c r="B371" s="20" t="s">
        <v>1040</v>
      </c>
      <c r="C371" s="105"/>
    </row>
    <row r="372" spans="1:3" ht="90" hidden="1">
      <c r="A372" s="21" t="s">
        <v>786</v>
      </c>
      <c r="B372" s="20" t="s">
        <v>787</v>
      </c>
      <c r="C372" s="105"/>
    </row>
    <row r="373" spans="1:3" ht="108" hidden="1">
      <c r="A373" s="21" t="s">
        <v>788</v>
      </c>
      <c r="B373" s="20" t="s">
        <v>789</v>
      </c>
      <c r="C373" s="105"/>
    </row>
    <row r="374" spans="1:3" ht="90" hidden="1">
      <c r="A374" s="21" t="s">
        <v>790</v>
      </c>
      <c r="B374" s="20" t="s">
        <v>734</v>
      </c>
      <c r="C374" s="105"/>
    </row>
    <row r="375" spans="1:3" ht="90" hidden="1">
      <c r="A375" s="21" t="s">
        <v>1749</v>
      </c>
      <c r="B375" s="20" t="s">
        <v>1750</v>
      </c>
      <c r="C375" s="105"/>
    </row>
    <row r="376" spans="1:3" hidden="1">
      <c r="A376" s="21" t="s">
        <v>1751</v>
      </c>
      <c r="B376" s="20" t="s">
        <v>1752</v>
      </c>
      <c r="C376" s="104">
        <f>C377+C378+C379+C380</f>
        <v>0</v>
      </c>
    </row>
    <row r="377" spans="1:3" ht="36" hidden="1">
      <c r="A377" s="21" t="s">
        <v>1753</v>
      </c>
      <c r="B377" s="20" t="s">
        <v>1754</v>
      </c>
      <c r="C377" s="105"/>
    </row>
    <row r="378" spans="1:3" ht="36" hidden="1">
      <c r="A378" s="21" t="s">
        <v>1755</v>
      </c>
      <c r="B378" s="20" t="s">
        <v>1756</v>
      </c>
      <c r="C378" s="105"/>
    </row>
    <row r="379" spans="1:3" ht="36" hidden="1">
      <c r="A379" s="21" t="s">
        <v>1757</v>
      </c>
      <c r="B379" s="20" t="s">
        <v>1758</v>
      </c>
      <c r="C379" s="105"/>
    </row>
    <row r="380" spans="1:3" ht="36" hidden="1">
      <c r="A380" s="21" t="s">
        <v>1759</v>
      </c>
      <c r="B380" s="20" t="s">
        <v>1760</v>
      </c>
      <c r="C380" s="105"/>
    </row>
    <row r="381" spans="1:3" ht="36" hidden="1">
      <c r="A381" s="21" t="s">
        <v>1761</v>
      </c>
      <c r="B381" s="20" t="s">
        <v>904</v>
      </c>
      <c r="C381" s="104">
        <f>C382+C385+C388+C389</f>
        <v>0</v>
      </c>
    </row>
    <row r="382" spans="1:3" ht="54" hidden="1">
      <c r="A382" s="21" t="s">
        <v>905</v>
      </c>
      <c r="B382" s="20" t="s">
        <v>906</v>
      </c>
      <c r="C382" s="104">
        <f>C383+C384</f>
        <v>0</v>
      </c>
    </row>
    <row r="383" spans="1:3" ht="36" hidden="1">
      <c r="A383" s="21" t="s">
        <v>907</v>
      </c>
      <c r="B383" s="20" t="s">
        <v>908</v>
      </c>
      <c r="C383" s="105"/>
    </row>
    <row r="384" spans="1:3" ht="54" hidden="1">
      <c r="A384" s="21" t="s">
        <v>1235</v>
      </c>
      <c r="B384" s="20" t="s">
        <v>1236</v>
      </c>
      <c r="C384" s="105"/>
    </row>
    <row r="385" spans="1:3" ht="54" hidden="1">
      <c r="A385" s="21" t="s">
        <v>1237</v>
      </c>
      <c r="B385" s="20" t="s">
        <v>326</v>
      </c>
      <c r="C385" s="104">
        <f>C386+C387</f>
        <v>0</v>
      </c>
    </row>
    <row r="386" spans="1:3" ht="36" hidden="1">
      <c r="A386" s="21" t="s">
        <v>327</v>
      </c>
      <c r="B386" s="20" t="s">
        <v>328</v>
      </c>
      <c r="C386" s="105"/>
    </row>
    <row r="387" spans="1:3" ht="54" hidden="1">
      <c r="A387" s="21" t="s">
        <v>383</v>
      </c>
      <c r="B387" s="20" t="s">
        <v>384</v>
      </c>
      <c r="C387" s="105"/>
    </row>
    <row r="388" spans="1:3" ht="36" hidden="1">
      <c r="A388" s="21" t="s">
        <v>385</v>
      </c>
      <c r="B388" s="20" t="s">
        <v>386</v>
      </c>
      <c r="C388" s="105"/>
    </row>
    <row r="389" spans="1:3" ht="36" hidden="1">
      <c r="A389" s="21" t="s">
        <v>387</v>
      </c>
      <c r="B389" s="20" t="s">
        <v>388</v>
      </c>
      <c r="C389" s="105"/>
    </row>
    <row r="390" spans="1:3" hidden="1">
      <c r="A390" s="21" t="s">
        <v>389</v>
      </c>
      <c r="B390" s="20" t="s">
        <v>390</v>
      </c>
      <c r="C390" s="105"/>
    </row>
    <row r="391" spans="1:3" ht="90" hidden="1">
      <c r="A391" s="21" t="s">
        <v>391</v>
      </c>
      <c r="B391" s="20" t="s">
        <v>202</v>
      </c>
      <c r="C391" s="105"/>
    </row>
    <row r="392" spans="1:3" ht="54" hidden="1">
      <c r="A392" s="21" t="s">
        <v>203</v>
      </c>
      <c r="B392" s="20" t="s">
        <v>204</v>
      </c>
      <c r="C392" s="104">
        <f>C393+C394</f>
        <v>0</v>
      </c>
    </row>
    <row r="393" spans="1:3" ht="72" hidden="1">
      <c r="A393" s="21" t="s">
        <v>205</v>
      </c>
      <c r="B393" s="20" t="s">
        <v>206</v>
      </c>
      <c r="C393" s="105"/>
    </row>
    <row r="394" spans="1:3" ht="42.75" hidden="1" customHeight="1">
      <c r="A394" s="21" t="s">
        <v>207</v>
      </c>
      <c r="B394" s="20" t="s">
        <v>510</v>
      </c>
      <c r="C394" s="105"/>
    </row>
    <row r="395" spans="1:3" ht="42.75" hidden="1" customHeight="1">
      <c r="A395" s="21" t="s">
        <v>747</v>
      </c>
      <c r="B395" s="20" t="s">
        <v>688</v>
      </c>
      <c r="C395" s="105"/>
    </row>
    <row r="396" spans="1:3" ht="42.75" hidden="1" customHeight="1">
      <c r="A396" s="21" t="s">
        <v>1296</v>
      </c>
      <c r="B396" s="20" t="s">
        <v>279</v>
      </c>
      <c r="C396" s="105"/>
    </row>
    <row r="397" spans="1:3" ht="78" hidden="1" customHeight="1">
      <c r="A397" s="21" t="s">
        <v>280</v>
      </c>
      <c r="B397" s="20" t="s">
        <v>948</v>
      </c>
      <c r="C397" s="105"/>
    </row>
    <row r="398" spans="1:3" ht="41.25" hidden="1" customHeight="1">
      <c r="A398" s="21" t="s">
        <v>1228</v>
      </c>
      <c r="B398" s="20" t="s">
        <v>1002</v>
      </c>
      <c r="C398" s="105">
        <f>C399</f>
        <v>0</v>
      </c>
    </row>
    <row r="399" spans="1:3" ht="21.75" hidden="1" customHeight="1">
      <c r="A399" s="21" t="s">
        <v>1230</v>
      </c>
      <c r="B399" s="20" t="s">
        <v>1003</v>
      </c>
      <c r="C399" s="105"/>
    </row>
    <row r="400" spans="1:3" ht="36" hidden="1">
      <c r="A400" s="21" t="s">
        <v>748</v>
      </c>
      <c r="B400" s="20" t="s">
        <v>749</v>
      </c>
      <c r="C400" s="104">
        <f>C401+C424+C437</f>
        <v>0</v>
      </c>
    </row>
    <row r="401" spans="1:3" ht="36" hidden="1">
      <c r="A401" s="21" t="s">
        <v>750</v>
      </c>
      <c r="B401" s="20" t="s">
        <v>414</v>
      </c>
      <c r="C401" s="104">
        <f>C402+C403+C404+C405+C406+C408+C409+C410+C411++C412+C413+C414+C415+C416+C417+C418+C419+C420+C421+C422+C423</f>
        <v>0</v>
      </c>
    </row>
    <row r="402" spans="1:3" hidden="1">
      <c r="A402" s="21" t="s">
        <v>415</v>
      </c>
      <c r="B402" s="20" t="s">
        <v>416</v>
      </c>
      <c r="C402" s="105"/>
    </row>
    <row r="403" spans="1:3" ht="36" hidden="1">
      <c r="A403" s="21" t="s">
        <v>417</v>
      </c>
      <c r="B403" s="20" t="s">
        <v>418</v>
      </c>
      <c r="C403" s="105"/>
    </row>
    <row r="404" spans="1:3" ht="72" hidden="1">
      <c r="A404" s="21" t="s">
        <v>1483</v>
      </c>
      <c r="B404" s="20" t="s">
        <v>1484</v>
      </c>
      <c r="C404" s="105"/>
    </row>
    <row r="405" spans="1:3" ht="90" hidden="1">
      <c r="A405" s="21" t="s">
        <v>452</v>
      </c>
      <c r="B405" s="20" t="s">
        <v>833</v>
      </c>
      <c r="C405" s="105"/>
    </row>
    <row r="406" spans="1:3" ht="36" hidden="1">
      <c r="A406" s="21" t="s">
        <v>834</v>
      </c>
      <c r="B406" s="20" t="s">
        <v>835</v>
      </c>
      <c r="C406" s="105"/>
    </row>
    <row r="407" spans="1:3" ht="36" hidden="1">
      <c r="A407" s="21" t="s">
        <v>836</v>
      </c>
      <c r="B407" s="20" t="s">
        <v>837</v>
      </c>
      <c r="C407" s="105"/>
    </row>
    <row r="408" spans="1:3" ht="36" hidden="1">
      <c r="A408" s="21" t="s">
        <v>838</v>
      </c>
      <c r="B408" s="20" t="s">
        <v>839</v>
      </c>
      <c r="C408" s="105"/>
    </row>
    <row r="409" spans="1:3" hidden="1">
      <c r="A409" s="21" t="s">
        <v>840</v>
      </c>
      <c r="B409" s="20" t="s">
        <v>981</v>
      </c>
      <c r="C409" s="105"/>
    </row>
    <row r="410" spans="1:3" ht="54" hidden="1">
      <c r="A410" s="21" t="s">
        <v>870</v>
      </c>
      <c r="B410" s="20" t="s">
        <v>871</v>
      </c>
      <c r="C410" s="105"/>
    </row>
    <row r="411" spans="1:3" ht="36" hidden="1">
      <c r="A411" s="21" t="s">
        <v>872</v>
      </c>
      <c r="B411" s="20" t="s">
        <v>873</v>
      </c>
      <c r="C411" s="105"/>
    </row>
    <row r="412" spans="1:3" ht="36" hidden="1">
      <c r="A412" s="21" t="s">
        <v>212</v>
      </c>
      <c r="B412" s="20" t="s">
        <v>213</v>
      </c>
      <c r="C412" s="105"/>
    </row>
    <row r="413" spans="1:3" ht="36" hidden="1">
      <c r="A413" s="21" t="s">
        <v>1431</v>
      </c>
      <c r="B413" s="20" t="s">
        <v>1432</v>
      </c>
      <c r="C413" s="105"/>
    </row>
    <row r="414" spans="1:3" hidden="1">
      <c r="A414" s="21" t="s">
        <v>1433</v>
      </c>
      <c r="B414" s="20" t="s">
        <v>1434</v>
      </c>
      <c r="C414" s="105"/>
    </row>
    <row r="415" spans="1:3" ht="90" hidden="1">
      <c r="A415" s="21" t="s">
        <v>1435</v>
      </c>
      <c r="B415" s="20" t="s">
        <v>1436</v>
      </c>
      <c r="C415" s="105"/>
    </row>
    <row r="416" spans="1:3" ht="54" hidden="1">
      <c r="A416" s="21" t="s">
        <v>1437</v>
      </c>
      <c r="B416" s="20" t="s">
        <v>1438</v>
      </c>
      <c r="C416" s="105"/>
    </row>
    <row r="417" spans="1:3" ht="72" hidden="1">
      <c r="A417" s="21" t="s">
        <v>1439</v>
      </c>
      <c r="B417" s="20" t="s">
        <v>1440</v>
      </c>
      <c r="C417" s="105"/>
    </row>
    <row r="418" spans="1:3" ht="90" hidden="1">
      <c r="A418" s="21" t="s">
        <v>552</v>
      </c>
      <c r="B418" s="20" t="s">
        <v>553</v>
      </c>
      <c r="C418" s="105"/>
    </row>
    <row r="419" spans="1:3" hidden="1">
      <c r="A419" s="21" t="s">
        <v>554</v>
      </c>
      <c r="B419" s="20" t="s">
        <v>555</v>
      </c>
      <c r="C419" s="105"/>
    </row>
    <row r="420" spans="1:3" ht="54" hidden="1">
      <c r="A420" s="21" t="s">
        <v>556</v>
      </c>
      <c r="B420" s="20" t="s">
        <v>557</v>
      </c>
      <c r="C420" s="105"/>
    </row>
    <row r="421" spans="1:3" ht="36" hidden="1">
      <c r="A421" s="21" t="s">
        <v>558</v>
      </c>
      <c r="B421" s="20" t="s">
        <v>559</v>
      </c>
      <c r="C421" s="105"/>
    </row>
    <row r="422" spans="1:3" hidden="1">
      <c r="A422" s="21" t="s">
        <v>560</v>
      </c>
      <c r="B422" s="20" t="s">
        <v>561</v>
      </c>
      <c r="C422" s="105"/>
    </row>
    <row r="423" spans="1:3" ht="90" hidden="1">
      <c r="A423" s="21" t="s">
        <v>477</v>
      </c>
      <c r="B423" s="20" t="s">
        <v>478</v>
      </c>
      <c r="C423" s="105"/>
    </row>
    <row r="424" spans="1:3" hidden="1">
      <c r="A424" s="21" t="s">
        <v>479</v>
      </c>
      <c r="B424" s="20" t="s">
        <v>480</v>
      </c>
      <c r="C424" s="104">
        <f>C425+C426+C431</f>
        <v>0</v>
      </c>
    </row>
    <row r="425" spans="1:3" ht="72" hidden="1">
      <c r="A425" s="21" t="s">
        <v>608</v>
      </c>
      <c r="B425" s="20" t="s">
        <v>609</v>
      </c>
      <c r="C425" s="105"/>
    </row>
    <row r="426" spans="1:3" ht="36" hidden="1">
      <c r="A426" s="21" t="s">
        <v>610</v>
      </c>
      <c r="B426" s="20" t="s">
        <v>611</v>
      </c>
      <c r="C426" s="104">
        <f>C427+C428+C429+C430</f>
        <v>0</v>
      </c>
    </row>
    <row r="427" spans="1:3" ht="54" hidden="1">
      <c r="A427" s="21" t="s">
        <v>612</v>
      </c>
      <c r="B427" s="20" t="s">
        <v>613</v>
      </c>
      <c r="C427" s="105"/>
    </row>
    <row r="428" spans="1:3" ht="54" hidden="1">
      <c r="A428" s="21" t="s">
        <v>515</v>
      </c>
      <c r="B428" s="20" t="s">
        <v>798</v>
      </c>
      <c r="C428" s="105"/>
    </row>
    <row r="429" spans="1:3" ht="54" hidden="1">
      <c r="A429" s="21" t="s">
        <v>799</v>
      </c>
      <c r="B429" s="20" t="s">
        <v>800</v>
      </c>
      <c r="C429" s="105"/>
    </row>
    <row r="430" spans="1:3" ht="54" hidden="1">
      <c r="A430" s="21" t="s">
        <v>2</v>
      </c>
      <c r="B430" s="20" t="s">
        <v>3</v>
      </c>
      <c r="C430" s="105"/>
    </row>
    <row r="431" spans="1:3" hidden="1">
      <c r="A431" s="21" t="s">
        <v>4</v>
      </c>
      <c r="B431" s="20" t="s">
        <v>5</v>
      </c>
      <c r="C431" s="104">
        <f>C432+C433+C434+C435+C436</f>
        <v>0</v>
      </c>
    </row>
    <row r="432" spans="1:3" ht="36" hidden="1">
      <c r="A432" s="21" t="s">
        <v>6</v>
      </c>
      <c r="B432" s="20" t="s">
        <v>7</v>
      </c>
      <c r="C432" s="105"/>
    </row>
    <row r="433" spans="1:3" ht="36" hidden="1">
      <c r="A433" s="21" t="s">
        <v>8</v>
      </c>
      <c r="B433" s="20" t="s">
        <v>9</v>
      </c>
      <c r="C433" s="105"/>
    </row>
    <row r="434" spans="1:3" ht="36" hidden="1">
      <c r="A434" s="21" t="s">
        <v>10</v>
      </c>
      <c r="B434" s="20" t="s">
        <v>1078</v>
      </c>
      <c r="C434" s="105"/>
    </row>
    <row r="435" spans="1:3" ht="36" hidden="1">
      <c r="A435" s="21" t="s">
        <v>1079</v>
      </c>
      <c r="B435" s="20" t="s">
        <v>1080</v>
      </c>
      <c r="C435" s="105"/>
    </row>
    <row r="436" spans="1:3" ht="36" hidden="1">
      <c r="A436" s="21" t="s">
        <v>1081</v>
      </c>
      <c r="B436" s="20" t="s">
        <v>1082</v>
      </c>
      <c r="C436" s="105"/>
    </row>
    <row r="437" spans="1:3" ht="36" hidden="1">
      <c r="A437" s="21" t="s">
        <v>1083</v>
      </c>
      <c r="B437" s="20" t="s">
        <v>1084</v>
      </c>
      <c r="C437" s="104">
        <f>C438+C439+C440+C441+C442+C443+C444+C445+C446+C447</f>
        <v>0</v>
      </c>
    </row>
    <row r="438" spans="1:3" ht="36" hidden="1">
      <c r="A438" s="21" t="s">
        <v>210</v>
      </c>
      <c r="B438" s="20" t="s">
        <v>211</v>
      </c>
      <c r="C438" s="105"/>
    </row>
    <row r="439" spans="1:3" ht="36" hidden="1">
      <c r="A439" s="21" t="s">
        <v>1556</v>
      </c>
      <c r="B439" s="20" t="s">
        <v>1557</v>
      </c>
      <c r="C439" s="105"/>
    </row>
    <row r="440" spans="1:3" ht="36" hidden="1">
      <c r="A440" s="21" t="s">
        <v>336</v>
      </c>
      <c r="B440" s="20" t="s">
        <v>337</v>
      </c>
      <c r="C440" s="105"/>
    </row>
    <row r="441" spans="1:3" ht="36" hidden="1">
      <c r="A441" s="21" t="s">
        <v>730</v>
      </c>
      <c r="B441" s="20" t="s">
        <v>731</v>
      </c>
      <c r="C441" s="105"/>
    </row>
    <row r="442" spans="1:3" ht="36" hidden="1">
      <c r="A442" s="21" t="s">
        <v>732</v>
      </c>
      <c r="B442" s="20" t="s">
        <v>733</v>
      </c>
      <c r="C442" s="105"/>
    </row>
    <row r="443" spans="1:3" ht="36" hidden="1">
      <c r="A443" s="21" t="s">
        <v>329</v>
      </c>
      <c r="B443" s="20" t="s">
        <v>330</v>
      </c>
      <c r="C443" s="105"/>
    </row>
    <row r="444" spans="1:3" ht="36" hidden="1">
      <c r="A444" s="21" t="s">
        <v>89</v>
      </c>
      <c r="B444" s="20" t="s">
        <v>90</v>
      </c>
      <c r="C444" s="105"/>
    </row>
    <row r="445" spans="1:3" ht="54" hidden="1">
      <c r="A445" s="21" t="s">
        <v>91</v>
      </c>
      <c r="B445" s="20" t="s">
        <v>92</v>
      </c>
      <c r="C445" s="105"/>
    </row>
    <row r="446" spans="1:3" ht="24.75" hidden="1" customHeight="1">
      <c r="A446" s="21" t="s">
        <v>1676</v>
      </c>
      <c r="B446" s="20" t="s">
        <v>1677</v>
      </c>
      <c r="C446" s="105"/>
    </row>
    <row r="447" spans="1:3" ht="24.75" hidden="1" customHeight="1">
      <c r="A447" s="21" t="s">
        <v>901</v>
      </c>
      <c r="B447" s="20" t="s">
        <v>902</v>
      </c>
      <c r="C447" s="105"/>
    </row>
    <row r="448" spans="1:3" ht="28.5" hidden="1" customHeight="1">
      <c r="A448" s="21" t="s">
        <v>903</v>
      </c>
      <c r="B448" s="20" t="s">
        <v>749</v>
      </c>
      <c r="C448" s="105">
        <f>C449</f>
        <v>0</v>
      </c>
    </row>
    <row r="449" spans="1:3" ht="44.25" hidden="1" customHeight="1">
      <c r="A449" s="21" t="s">
        <v>1632</v>
      </c>
      <c r="B449" s="20" t="s">
        <v>733</v>
      </c>
      <c r="C449" s="105"/>
    </row>
    <row r="450" spans="1:3" ht="72" customHeight="1">
      <c r="A450" s="21" t="s">
        <v>44</v>
      </c>
      <c r="B450" s="20" t="s">
        <v>2295</v>
      </c>
      <c r="C450" s="107">
        <v>115.3</v>
      </c>
    </row>
    <row r="451" spans="1:3" ht="75.599999999999994" customHeight="1">
      <c r="A451" s="21" t="s">
        <v>44</v>
      </c>
      <c r="B451" s="20" t="s">
        <v>2294</v>
      </c>
      <c r="C451" s="105">
        <v>115.3</v>
      </c>
    </row>
    <row r="452" spans="1:3" ht="44.25" customHeight="1">
      <c r="A452" s="21" t="s">
        <v>121</v>
      </c>
      <c r="B452" s="20" t="s">
        <v>122</v>
      </c>
      <c r="C452" s="107">
        <f>C454+C747</f>
        <v>181.3</v>
      </c>
    </row>
    <row r="453" spans="1:3" ht="44.25" customHeight="1">
      <c r="A453" s="21" t="s">
        <v>1960</v>
      </c>
      <c r="B453" s="20" t="s">
        <v>2421</v>
      </c>
      <c r="C453" s="105">
        <v>166.4</v>
      </c>
    </row>
    <row r="454" spans="1:3" ht="44.25" customHeight="1">
      <c r="A454" s="21" t="s">
        <v>2422</v>
      </c>
      <c r="B454" s="20" t="s">
        <v>2389</v>
      </c>
      <c r="C454" s="105">
        <v>166.4</v>
      </c>
    </row>
    <row r="455" spans="1:3" ht="36" hidden="1">
      <c r="A455" s="21" t="s">
        <v>1633</v>
      </c>
      <c r="B455" s="20" t="s">
        <v>1004</v>
      </c>
      <c r="C455" s="104">
        <f>C566+C564</f>
        <v>0</v>
      </c>
    </row>
    <row r="456" spans="1:3" hidden="1">
      <c r="A456" s="21" t="s">
        <v>993</v>
      </c>
      <c r="B456" s="20" t="s">
        <v>994</v>
      </c>
      <c r="C456" s="104">
        <f>C457+C458+C459+C460+C461+C462</f>
        <v>0</v>
      </c>
    </row>
    <row r="457" spans="1:3" hidden="1">
      <c r="A457" s="21" t="s">
        <v>995</v>
      </c>
      <c r="B457" s="20" t="s">
        <v>996</v>
      </c>
      <c r="C457" s="105"/>
    </row>
    <row r="458" spans="1:3" ht="36" hidden="1">
      <c r="A458" s="21" t="s">
        <v>997</v>
      </c>
      <c r="B458" s="20" t="s">
        <v>998</v>
      </c>
      <c r="C458" s="105"/>
    </row>
    <row r="459" spans="1:3" hidden="1">
      <c r="A459" s="21" t="s">
        <v>999</v>
      </c>
      <c r="B459" s="20" t="s">
        <v>1000</v>
      </c>
      <c r="C459" s="105"/>
    </row>
    <row r="460" spans="1:3" hidden="1">
      <c r="A460" s="21" t="s">
        <v>1238</v>
      </c>
      <c r="B460" s="20" t="s">
        <v>1239</v>
      </c>
      <c r="C460" s="105"/>
    </row>
    <row r="461" spans="1:3" ht="36" hidden="1">
      <c r="A461" s="21" t="s">
        <v>1240</v>
      </c>
      <c r="B461" s="20" t="s">
        <v>1241</v>
      </c>
      <c r="C461" s="105"/>
    </row>
    <row r="462" spans="1:3" hidden="1">
      <c r="A462" s="21" t="s">
        <v>1242</v>
      </c>
      <c r="B462" s="20" t="s">
        <v>1243</v>
      </c>
      <c r="C462" s="105"/>
    </row>
    <row r="463" spans="1:3" ht="67.5" hidden="1" customHeight="1">
      <c r="A463" s="21" t="s">
        <v>1244</v>
      </c>
      <c r="B463" s="20" t="s">
        <v>1245</v>
      </c>
      <c r="C463" s="104">
        <f>C464+C465+C478+C479</f>
        <v>0</v>
      </c>
    </row>
    <row r="464" spans="1:3" ht="54" hidden="1">
      <c r="A464" s="21" t="s">
        <v>652</v>
      </c>
      <c r="B464" s="20" t="s">
        <v>653</v>
      </c>
      <c r="C464" s="104">
        <f>C466+C468+C470+C472+C474+C476</f>
        <v>0</v>
      </c>
    </row>
    <row r="465" spans="1:3" ht="54" hidden="1">
      <c r="A465" s="21" t="s">
        <v>176</v>
      </c>
      <c r="B465" s="20" t="s">
        <v>177</v>
      </c>
      <c r="C465" s="104">
        <f>C467+C469+C471+C473+C475+C477</f>
        <v>0</v>
      </c>
    </row>
    <row r="466" spans="1:3" ht="54" hidden="1">
      <c r="A466" s="21" t="s">
        <v>614</v>
      </c>
      <c r="B466" s="20" t="s">
        <v>615</v>
      </c>
      <c r="C466" s="105"/>
    </row>
    <row r="467" spans="1:3" ht="54" hidden="1">
      <c r="A467" s="21" t="s">
        <v>616</v>
      </c>
      <c r="B467" s="20" t="s">
        <v>617</v>
      </c>
      <c r="C467" s="105"/>
    </row>
    <row r="468" spans="1:3" ht="72" hidden="1">
      <c r="A468" s="21" t="s">
        <v>618</v>
      </c>
      <c r="B468" s="20" t="s">
        <v>619</v>
      </c>
      <c r="C468" s="105"/>
    </row>
    <row r="469" spans="1:3" ht="72" hidden="1">
      <c r="A469" s="21" t="s">
        <v>744</v>
      </c>
      <c r="B469" s="20" t="s">
        <v>1349</v>
      </c>
      <c r="C469" s="105"/>
    </row>
    <row r="470" spans="1:3" ht="72" hidden="1">
      <c r="A470" s="21" t="s">
        <v>1350</v>
      </c>
      <c r="B470" s="20" t="s">
        <v>141</v>
      </c>
      <c r="C470" s="105"/>
    </row>
    <row r="471" spans="1:3" ht="72" hidden="1">
      <c r="A471" s="21" t="s">
        <v>546</v>
      </c>
      <c r="B471" s="20" t="s">
        <v>547</v>
      </c>
      <c r="C471" s="105"/>
    </row>
    <row r="472" spans="1:3" ht="36" hidden="1">
      <c r="A472" s="21" t="s">
        <v>548</v>
      </c>
      <c r="B472" s="20" t="s">
        <v>549</v>
      </c>
      <c r="C472" s="105"/>
    </row>
    <row r="473" spans="1:3" ht="54" hidden="1">
      <c r="A473" s="21" t="s">
        <v>550</v>
      </c>
      <c r="B473" s="20" t="s">
        <v>551</v>
      </c>
      <c r="C473" s="105"/>
    </row>
    <row r="474" spans="1:3" ht="72" hidden="1">
      <c r="A474" s="21" t="s">
        <v>1548</v>
      </c>
      <c r="B474" s="20" t="s">
        <v>1549</v>
      </c>
      <c r="C474" s="105"/>
    </row>
    <row r="475" spans="1:3" ht="72" hidden="1">
      <c r="A475" s="21" t="s">
        <v>1550</v>
      </c>
      <c r="B475" s="20" t="s">
        <v>1551</v>
      </c>
      <c r="C475" s="105"/>
    </row>
    <row r="476" spans="1:3" ht="54" hidden="1">
      <c r="A476" s="21" t="s">
        <v>339</v>
      </c>
      <c r="B476" s="20" t="s">
        <v>340</v>
      </c>
      <c r="C476" s="105"/>
    </row>
    <row r="477" spans="1:3" ht="54" hidden="1">
      <c r="A477" s="21" t="s">
        <v>454</v>
      </c>
      <c r="B477" s="20" t="s">
        <v>455</v>
      </c>
      <c r="C477" s="105"/>
    </row>
    <row r="478" spans="1:3" ht="77.25" hidden="1" customHeight="1">
      <c r="A478" s="21" t="s">
        <v>255</v>
      </c>
      <c r="B478" s="20" t="s">
        <v>256</v>
      </c>
      <c r="C478" s="104">
        <f>C480+C482+C484+C486+C488+C490+C492+C494+C496+C498+C500+C502+C504+C506+C508+C510+C512+C514+C516+C518+C520+C522+C524</f>
        <v>0</v>
      </c>
    </row>
    <row r="479" spans="1:3" ht="72" hidden="1">
      <c r="A479" s="21" t="s">
        <v>257</v>
      </c>
      <c r="B479" s="20" t="s">
        <v>258</v>
      </c>
      <c r="C479" s="104">
        <f>C481+C483+C485+C487+C489+C491+C493+C495+C497+C499+C501+C503+C505+C507+C509+C511+C513+C515+C517+C519+C521+C523+C525</f>
        <v>0</v>
      </c>
    </row>
    <row r="480" spans="1:3" ht="72" hidden="1">
      <c r="A480" s="21" t="s">
        <v>259</v>
      </c>
      <c r="B480" s="20" t="s">
        <v>260</v>
      </c>
      <c r="C480" s="105"/>
    </row>
    <row r="481" spans="1:3" ht="72" hidden="1">
      <c r="A481" s="21" t="s">
        <v>243</v>
      </c>
      <c r="B481" s="20" t="s">
        <v>244</v>
      </c>
      <c r="C481" s="105"/>
    </row>
    <row r="482" spans="1:3" ht="90" hidden="1">
      <c r="A482" s="21" t="s">
        <v>971</v>
      </c>
      <c r="B482" s="20" t="s">
        <v>972</v>
      </c>
      <c r="C482" s="105"/>
    </row>
    <row r="483" spans="1:3" ht="90" hidden="1">
      <c r="A483" s="21" t="s">
        <v>973</v>
      </c>
      <c r="B483" s="20" t="s">
        <v>1116</v>
      </c>
      <c r="C483" s="105"/>
    </row>
    <row r="484" spans="1:3" ht="54" hidden="1">
      <c r="A484" s="21" t="s">
        <v>1117</v>
      </c>
      <c r="B484" s="20" t="s">
        <v>1118</v>
      </c>
      <c r="C484" s="105"/>
    </row>
    <row r="485" spans="1:3" ht="72" hidden="1">
      <c r="A485" s="21" t="s">
        <v>537</v>
      </c>
      <c r="B485" s="20" t="s">
        <v>538</v>
      </c>
      <c r="C485" s="105"/>
    </row>
    <row r="486" spans="1:3" ht="54" hidden="1">
      <c r="A486" s="21" t="s">
        <v>539</v>
      </c>
      <c r="B486" s="20" t="s">
        <v>540</v>
      </c>
      <c r="C486" s="105"/>
    </row>
    <row r="487" spans="1:3" ht="54" hidden="1">
      <c r="A487" s="21" t="s">
        <v>541</v>
      </c>
      <c r="B487" s="20" t="s">
        <v>542</v>
      </c>
      <c r="C487" s="105"/>
    </row>
    <row r="488" spans="1:3" ht="54" hidden="1">
      <c r="A488" s="21" t="s">
        <v>543</v>
      </c>
      <c r="B488" s="20" t="s">
        <v>544</v>
      </c>
      <c r="C488" s="105"/>
    </row>
    <row r="489" spans="1:3" ht="54" hidden="1">
      <c r="A489" s="21" t="s">
        <v>829</v>
      </c>
      <c r="B489" s="20" t="s">
        <v>830</v>
      </c>
      <c r="C489" s="105"/>
    </row>
    <row r="490" spans="1:3" ht="54" hidden="1">
      <c r="A490" s="21" t="s">
        <v>831</v>
      </c>
      <c r="B490" s="20" t="s">
        <v>256</v>
      </c>
      <c r="C490" s="105"/>
    </row>
    <row r="491" spans="1:3" ht="54" hidden="1">
      <c r="A491" s="21" t="s">
        <v>832</v>
      </c>
      <c r="B491" s="20" t="s">
        <v>1222</v>
      </c>
      <c r="C491" s="105"/>
    </row>
    <row r="492" spans="1:3" ht="54" hidden="1">
      <c r="A492" s="21" t="s">
        <v>794</v>
      </c>
      <c r="B492" s="20" t="s">
        <v>795</v>
      </c>
      <c r="C492" s="105"/>
    </row>
    <row r="493" spans="1:3" ht="54" hidden="1">
      <c r="A493" s="21" t="s">
        <v>796</v>
      </c>
      <c r="B493" s="20" t="s">
        <v>797</v>
      </c>
      <c r="C493" s="105"/>
    </row>
    <row r="494" spans="1:3" ht="54" hidden="1">
      <c r="A494" s="21" t="s">
        <v>916</v>
      </c>
      <c r="B494" s="20" t="s">
        <v>917</v>
      </c>
      <c r="C494" s="105"/>
    </row>
    <row r="495" spans="1:3" ht="54" hidden="1">
      <c r="A495" s="21" t="s">
        <v>527</v>
      </c>
      <c r="B495" s="20" t="s">
        <v>528</v>
      </c>
      <c r="C495" s="105"/>
    </row>
    <row r="496" spans="1:3" ht="72" hidden="1">
      <c r="A496" s="21" t="s">
        <v>529</v>
      </c>
      <c r="B496" s="20" t="s">
        <v>530</v>
      </c>
      <c r="C496" s="105"/>
    </row>
    <row r="497" spans="1:3" ht="72" hidden="1">
      <c r="A497" s="21" t="s">
        <v>531</v>
      </c>
      <c r="B497" s="20" t="s">
        <v>532</v>
      </c>
      <c r="C497" s="105"/>
    </row>
    <row r="498" spans="1:3" ht="72" hidden="1">
      <c r="A498" s="21" t="s">
        <v>533</v>
      </c>
      <c r="B498" s="20" t="s">
        <v>534</v>
      </c>
      <c r="C498" s="105"/>
    </row>
    <row r="499" spans="1:3" ht="72" hidden="1">
      <c r="A499" s="21" t="s">
        <v>711</v>
      </c>
      <c r="B499" s="20" t="s">
        <v>712</v>
      </c>
      <c r="C499" s="105"/>
    </row>
    <row r="500" spans="1:3" ht="54" hidden="1">
      <c r="A500" s="21" t="s">
        <v>713</v>
      </c>
      <c r="B500" s="20" t="s">
        <v>729</v>
      </c>
      <c r="C500" s="105"/>
    </row>
    <row r="501" spans="1:3" ht="72" hidden="1">
      <c r="A501" s="21" t="s">
        <v>1274</v>
      </c>
      <c r="B501" s="20" t="s">
        <v>1275</v>
      </c>
      <c r="C501" s="105"/>
    </row>
    <row r="502" spans="1:3" ht="90" hidden="1">
      <c r="A502" s="21" t="s">
        <v>1276</v>
      </c>
      <c r="B502" s="20" t="s">
        <v>93</v>
      </c>
      <c r="C502" s="105"/>
    </row>
    <row r="503" spans="1:3" ht="90" hidden="1">
      <c r="A503" s="21" t="s">
        <v>950</v>
      </c>
      <c r="B503" s="20" t="s">
        <v>951</v>
      </c>
      <c r="C503" s="105"/>
    </row>
    <row r="504" spans="1:3" ht="90" hidden="1">
      <c r="A504" s="21" t="s">
        <v>451</v>
      </c>
      <c r="B504" s="20" t="s">
        <v>229</v>
      </c>
      <c r="C504" s="105"/>
    </row>
    <row r="505" spans="1:3" ht="90" hidden="1">
      <c r="A505" s="21" t="s">
        <v>230</v>
      </c>
      <c r="B505" s="20" t="s">
        <v>231</v>
      </c>
      <c r="C505" s="105"/>
    </row>
    <row r="506" spans="1:3" ht="90" hidden="1">
      <c r="A506" s="21" t="s">
        <v>494</v>
      </c>
      <c r="B506" s="20" t="s">
        <v>1496</v>
      </c>
      <c r="C506" s="105"/>
    </row>
    <row r="507" spans="1:3" ht="90" hidden="1">
      <c r="A507" s="21" t="s">
        <v>1497</v>
      </c>
      <c r="B507" s="20" t="s">
        <v>1498</v>
      </c>
      <c r="C507" s="105"/>
    </row>
    <row r="508" spans="1:3" ht="77.25" hidden="1" customHeight="1">
      <c r="A508" s="21" t="s">
        <v>1745</v>
      </c>
      <c r="B508" s="20" t="s">
        <v>1496</v>
      </c>
      <c r="C508" s="105"/>
    </row>
    <row r="509" spans="1:3" ht="90" hidden="1">
      <c r="A509" s="21" t="s">
        <v>431</v>
      </c>
      <c r="B509" s="20" t="s">
        <v>432</v>
      </c>
      <c r="C509" s="105"/>
    </row>
    <row r="510" spans="1:3" ht="54" hidden="1">
      <c r="A510" s="21" t="s">
        <v>482</v>
      </c>
      <c r="B510" s="20" t="s">
        <v>483</v>
      </c>
      <c r="C510" s="105"/>
    </row>
    <row r="511" spans="1:3" ht="54" hidden="1">
      <c r="A511" s="21" t="s">
        <v>1581</v>
      </c>
      <c r="B511" s="20" t="s">
        <v>1374</v>
      </c>
      <c r="C511" s="105"/>
    </row>
    <row r="512" spans="1:3" ht="54" hidden="1">
      <c r="A512" s="21" t="s">
        <v>1375</v>
      </c>
      <c r="B512" s="20" t="s">
        <v>735</v>
      </c>
      <c r="C512" s="105"/>
    </row>
    <row r="513" spans="1:3" ht="54" hidden="1">
      <c r="A513" s="21" t="s">
        <v>1537</v>
      </c>
      <c r="B513" s="20" t="s">
        <v>1538</v>
      </c>
      <c r="C513" s="105"/>
    </row>
    <row r="514" spans="1:3" ht="54" hidden="1">
      <c r="A514" s="21" t="s">
        <v>1539</v>
      </c>
      <c r="B514" s="20" t="s">
        <v>714</v>
      </c>
      <c r="C514" s="105"/>
    </row>
    <row r="515" spans="1:3" ht="54" hidden="1">
      <c r="A515" s="21" t="s">
        <v>715</v>
      </c>
      <c r="B515" s="20" t="s">
        <v>716</v>
      </c>
      <c r="C515" s="105"/>
    </row>
    <row r="516" spans="1:3" ht="54" hidden="1">
      <c r="A516" s="21" t="s">
        <v>672</v>
      </c>
      <c r="B516" s="20" t="s">
        <v>673</v>
      </c>
      <c r="C516" s="105"/>
    </row>
    <row r="517" spans="1:3" ht="54" hidden="1">
      <c r="A517" s="21" t="s">
        <v>183</v>
      </c>
      <c r="B517" s="20" t="s">
        <v>184</v>
      </c>
      <c r="C517" s="105"/>
    </row>
    <row r="518" spans="1:3" ht="72" hidden="1">
      <c r="A518" s="21" t="s">
        <v>1009</v>
      </c>
      <c r="B518" s="20" t="s">
        <v>1010</v>
      </c>
      <c r="C518" s="105"/>
    </row>
    <row r="519" spans="1:3" ht="72" hidden="1">
      <c r="A519" s="21" t="s">
        <v>1091</v>
      </c>
      <c r="B519" s="20" t="s">
        <v>1092</v>
      </c>
      <c r="C519" s="105"/>
    </row>
    <row r="520" spans="1:3" ht="72" hidden="1">
      <c r="A520" s="21" t="s">
        <v>1151</v>
      </c>
      <c r="B520" s="20" t="s">
        <v>1152</v>
      </c>
      <c r="C520" s="105"/>
    </row>
    <row r="521" spans="1:3" ht="72" hidden="1">
      <c r="A521" s="21" t="s">
        <v>13</v>
      </c>
      <c r="B521" s="20" t="s">
        <v>14</v>
      </c>
      <c r="C521" s="105"/>
    </row>
    <row r="522" spans="1:3" ht="72" hidden="1">
      <c r="A522" s="21" t="s">
        <v>807</v>
      </c>
      <c r="B522" s="20" t="s">
        <v>808</v>
      </c>
      <c r="C522" s="105"/>
    </row>
    <row r="523" spans="1:3" ht="90" hidden="1">
      <c r="A523" s="21" t="s">
        <v>809</v>
      </c>
      <c r="B523" s="20" t="s">
        <v>810</v>
      </c>
      <c r="C523" s="105"/>
    </row>
    <row r="524" spans="1:3" ht="72" hidden="1">
      <c r="A524" s="21" t="s">
        <v>811</v>
      </c>
      <c r="B524" s="20" t="s">
        <v>812</v>
      </c>
      <c r="C524" s="105"/>
    </row>
    <row r="525" spans="1:3" ht="90" hidden="1">
      <c r="A525" s="21" t="s">
        <v>1746</v>
      </c>
      <c r="B525" s="20" t="s">
        <v>1747</v>
      </c>
      <c r="C525" s="105"/>
    </row>
    <row r="526" spans="1:3" ht="72" hidden="1">
      <c r="A526" s="21" t="s">
        <v>1168</v>
      </c>
      <c r="B526" s="20" t="s">
        <v>1610</v>
      </c>
      <c r="C526" s="104">
        <f>C528+C530+C532+C534+C536+C538+C540+C542+C544</f>
        <v>0</v>
      </c>
    </row>
    <row r="527" spans="1:3" ht="72" hidden="1">
      <c r="A527" s="21" t="s">
        <v>1611</v>
      </c>
      <c r="B527" s="20" t="s">
        <v>1612</v>
      </c>
      <c r="C527" s="104">
        <f>C529+C531+C533+C535+C537+C539+C541+C543+C545</f>
        <v>0</v>
      </c>
    </row>
    <row r="528" spans="1:3" ht="72" hidden="1">
      <c r="A528" s="21" t="s">
        <v>1613</v>
      </c>
      <c r="B528" s="20" t="s">
        <v>1614</v>
      </c>
      <c r="C528" s="105"/>
    </row>
    <row r="529" spans="1:3" ht="72" hidden="1">
      <c r="A529" s="21" t="s">
        <v>1615</v>
      </c>
      <c r="B529" s="20" t="s">
        <v>782</v>
      </c>
      <c r="C529" s="104"/>
    </row>
    <row r="530" spans="1:3" ht="72" hidden="1">
      <c r="A530" s="21" t="s">
        <v>127</v>
      </c>
      <c r="B530" s="20" t="s">
        <v>128</v>
      </c>
      <c r="C530" s="105"/>
    </row>
    <row r="531" spans="1:3" ht="72" hidden="1">
      <c r="A531" s="21" t="s">
        <v>129</v>
      </c>
      <c r="B531" s="20" t="s">
        <v>130</v>
      </c>
      <c r="C531" s="105"/>
    </row>
    <row r="532" spans="1:3" ht="72" hidden="1">
      <c r="A532" s="21" t="s">
        <v>153</v>
      </c>
      <c r="B532" s="20" t="s">
        <v>154</v>
      </c>
      <c r="C532" s="105"/>
    </row>
    <row r="533" spans="1:3" ht="72" hidden="1">
      <c r="A533" s="21" t="s">
        <v>155</v>
      </c>
      <c r="B533" s="20" t="s">
        <v>1425</v>
      </c>
      <c r="C533" s="105"/>
    </row>
    <row r="534" spans="1:3" ht="72" hidden="1">
      <c r="A534" s="21" t="s">
        <v>1426</v>
      </c>
      <c r="B534" s="20" t="s">
        <v>1427</v>
      </c>
      <c r="C534" s="105"/>
    </row>
    <row r="535" spans="1:3" ht="90" hidden="1">
      <c r="A535" s="21" t="s">
        <v>23</v>
      </c>
      <c r="B535" s="20" t="s">
        <v>24</v>
      </c>
      <c r="C535" s="105"/>
    </row>
    <row r="536" spans="1:3" ht="72" hidden="1">
      <c r="A536" s="21" t="s">
        <v>1572</v>
      </c>
      <c r="B536" s="20" t="s">
        <v>1573</v>
      </c>
      <c r="C536" s="105"/>
    </row>
    <row r="537" spans="1:3" ht="72" hidden="1">
      <c r="A537" s="21" t="s">
        <v>1462</v>
      </c>
      <c r="B537" s="20" t="s">
        <v>1463</v>
      </c>
      <c r="C537" s="105"/>
    </row>
    <row r="538" spans="1:3" ht="72" hidden="1">
      <c r="A538" s="21" t="s">
        <v>1277</v>
      </c>
      <c r="B538" s="20" t="s">
        <v>1278</v>
      </c>
      <c r="C538" s="105"/>
    </row>
    <row r="539" spans="1:3" ht="72" hidden="1">
      <c r="A539" s="21" t="s">
        <v>1279</v>
      </c>
      <c r="B539" s="20" t="s">
        <v>1280</v>
      </c>
      <c r="C539" s="105"/>
    </row>
    <row r="540" spans="1:3" ht="72" hidden="1">
      <c r="A540" s="21" t="s">
        <v>1281</v>
      </c>
      <c r="B540" s="20" t="s">
        <v>512</v>
      </c>
      <c r="C540" s="105"/>
    </row>
    <row r="541" spans="1:3" ht="90" hidden="1">
      <c r="A541" s="21" t="s">
        <v>513</v>
      </c>
      <c r="B541" s="20" t="s">
        <v>514</v>
      </c>
      <c r="C541" s="105"/>
    </row>
    <row r="542" spans="1:3" ht="72" hidden="1">
      <c r="A542" s="21" t="s">
        <v>1317</v>
      </c>
      <c r="B542" s="20" t="s">
        <v>1318</v>
      </c>
      <c r="C542" s="105"/>
    </row>
    <row r="543" spans="1:3" ht="72" hidden="1">
      <c r="A543" s="21" t="s">
        <v>1319</v>
      </c>
      <c r="B543" s="20" t="s">
        <v>1320</v>
      </c>
      <c r="C543" s="105"/>
    </row>
    <row r="544" spans="1:3" ht="72" hidden="1">
      <c r="A544" s="21" t="s">
        <v>562</v>
      </c>
      <c r="B544" s="20" t="s">
        <v>563</v>
      </c>
      <c r="C544" s="105"/>
    </row>
    <row r="545" spans="1:3" ht="90" hidden="1">
      <c r="A545" s="21" t="s">
        <v>564</v>
      </c>
      <c r="B545" s="20" t="s">
        <v>565</v>
      </c>
      <c r="C545" s="105"/>
    </row>
    <row r="546" spans="1:3" hidden="1">
      <c r="A546" s="21" t="s">
        <v>566</v>
      </c>
      <c r="B546" s="20" t="s">
        <v>567</v>
      </c>
      <c r="C546" s="104">
        <f>C547+C548+C549+C550+C551+C552+C553+C554+C555+C556</f>
        <v>0</v>
      </c>
    </row>
    <row r="547" spans="1:3" ht="36" hidden="1">
      <c r="A547" s="21" t="s">
        <v>1512</v>
      </c>
      <c r="B547" s="20" t="s">
        <v>577</v>
      </c>
      <c r="C547" s="105"/>
    </row>
    <row r="548" spans="1:3" ht="36" hidden="1">
      <c r="A548" s="21" t="s">
        <v>578</v>
      </c>
      <c r="B548" s="20" t="s">
        <v>579</v>
      </c>
      <c r="C548" s="105"/>
    </row>
    <row r="549" spans="1:3" ht="36" hidden="1">
      <c r="A549" s="21" t="s">
        <v>580</v>
      </c>
      <c r="B549" s="20" t="s">
        <v>581</v>
      </c>
      <c r="C549" s="105"/>
    </row>
    <row r="550" spans="1:3" ht="36" hidden="1">
      <c r="A550" s="21" t="s">
        <v>582</v>
      </c>
      <c r="B550" s="20" t="s">
        <v>456</v>
      </c>
      <c r="C550" s="105"/>
    </row>
    <row r="551" spans="1:3" ht="36" hidden="1">
      <c r="A551" s="21" t="s">
        <v>457</v>
      </c>
      <c r="B551" s="20" t="s">
        <v>458</v>
      </c>
      <c r="C551" s="105"/>
    </row>
    <row r="552" spans="1:3" ht="36" hidden="1">
      <c r="A552" s="21" t="s">
        <v>1351</v>
      </c>
      <c r="B552" s="20" t="s">
        <v>1352</v>
      </c>
      <c r="C552" s="105"/>
    </row>
    <row r="553" spans="1:3" ht="36" hidden="1">
      <c r="A553" s="21" t="s">
        <v>1353</v>
      </c>
      <c r="B553" s="20" t="s">
        <v>1354</v>
      </c>
      <c r="C553" s="105"/>
    </row>
    <row r="554" spans="1:3" ht="36" hidden="1">
      <c r="A554" s="21" t="s">
        <v>1355</v>
      </c>
      <c r="B554" s="20" t="s">
        <v>1356</v>
      </c>
      <c r="C554" s="105"/>
    </row>
    <row r="555" spans="1:3" ht="36" hidden="1">
      <c r="A555" s="21" t="s">
        <v>73</v>
      </c>
      <c r="B555" s="20" t="s">
        <v>74</v>
      </c>
      <c r="C555" s="105"/>
    </row>
    <row r="556" spans="1:3" ht="54" hidden="1">
      <c r="A556" s="21" t="s">
        <v>1473</v>
      </c>
      <c r="B556" s="20" t="s">
        <v>1474</v>
      </c>
      <c r="C556" s="105"/>
    </row>
    <row r="557" spans="1:3" ht="51" hidden="1" customHeight="1">
      <c r="A557" s="21" t="s">
        <v>1475</v>
      </c>
      <c r="B557" s="20" t="s">
        <v>1476</v>
      </c>
      <c r="C557" s="105"/>
    </row>
    <row r="558" spans="1:3" ht="30" hidden="1" customHeight="1">
      <c r="A558" s="21" t="s">
        <v>319</v>
      </c>
      <c r="B558" s="20" t="s">
        <v>256</v>
      </c>
      <c r="C558" s="105"/>
    </row>
    <row r="559" spans="1:3" ht="30" hidden="1" customHeight="1">
      <c r="A559" s="21" t="s">
        <v>319</v>
      </c>
      <c r="B559" s="20" t="s">
        <v>1496</v>
      </c>
      <c r="C559" s="105"/>
    </row>
    <row r="560" spans="1:3" ht="51" hidden="1" customHeight="1">
      <c r="A560" s="21" t="s">
        <v>320</v>
      </c>
      <c r="B560" s="20" t="s">
        <v>1245</v>
      </c>
      <c r="C560" s="105"/>
    </row>
    <row r="561" spans="1:3" ht="72" hidden="1" customHeight="1">
      <c r="A561" s="21" t="s">
        <v>321</v>
      </c>
      <c r="B561" s="20" t="s">
        <v>1496</v>
      </c>
      <c r="C561" s="105"/>
    </row>
    <row r="562" spans="1:3" ht="99" hidden="1" customHeight="1">
      <c r="A562" s="21" t="s">
        <v>1244</v>
      </c>
      <c r="B562" s="20" t="s">
        <v>123</v>
      </c>
      <c r="C562" s="144">
        <f>C563</f>
        <v>0</v>
      </c>
    </row>
    <row r="563" spans="1:3" ht="119.25" hidden="1" customHeight="1">
      <c r="A563" s="21" t="s">
        <v>124</v>
      </c>
      <c r="B563" s="20" t="s">
        <v>125</v>
      </c>
      <c r="C563" s="105"/>
    </row>
    <row r="564" spans="1:3" ht="119.25" hidden="1" customHeight="1">
      <c r="A564" s="21" t="s">
        <v>281</v>
      </c>
      <c r="B564" s="20" t="s">
        <v>283</v>
      </c>
      <c r="C564" s="105">
        <f>C565</f>
        <v>0</v>
      </c>
    </row>
    <row r="565" spans="1:3" ht="119.25" hidden="1" customHeight="1">
      <c r="A565" s="21" t="s">
        <v>282</v>
      </c>
      <c r="B565" s="20" t="s">
        <v>284</v>
      </c>
      <c r="C565" s="105"/>
    </row>
    <row r="566" spans="1:3" ht="99" hidden="1" customHeight="1">
      <c r="A566" s="21" t="s">
        <v>1456</v>
      </c>
      <c r="B566" s="20" t="s">
        <v>1112</v>
      </c>
      <c r="C566" s="105">
        <f>C568</f>
        <v>0</v>
      </c>
    </row>
    <row r="567" spans="1:3" ht="45.75" hidden="1" customHeight="1">
      <c r="A567" s="21" t="s">
        <v>1457</v>
      </c>
      <c r="B567" s="20" t="s">
        <v>1113</v>
      </c>
      <c r="C567" s="105"/>
    </row>
    <row r="568" spans="1:3" ht="66.75" hidden="1" customHeight="1">
      <c r="A568" s="21" t="s">
        <v>847</v>
      </c>
      <c r="B568" s="20" t="s">
        <v>1114</v>
      </c>
      <c r="C568" s="105"/>
    </row>
    <row r="569" spans="1:3" ht="0.75" hidden="1" customHeight="1">
      <c r="A569" s="21" t="s">
        <v>848</v>
      </c>
      <c r="B569" s="20" t="s">
        <v>849</v>
      </c>
      <c r="C569" s="104">
        <f>C570+C572</f>
        <v>0</v>
      </c>
    </row>
    <row r="570" spans="1:3" hidden="1">
      <c r="A570" s="21" t="s">
        <v>850</v>
      </c>
      <c r="B570" s="20" t="s">
        <v>851</v>
      </c>
      <c r="C570" s="104">
        <f>C571</f>
        <v>0</v>
      </c>
    </row>
    <row r="571" spans="1:3" hidden="1">
      <c r="A571" s="21" t="s">
        <v>852</v>
      </c>
      <c r="B571" s="20" t="s">
        <v>853</v>
      </c>
      <c r="C571" s="105"/>
    </row>
    <row r="572" spans="1:3" ht="36" hidden="1">
      <c r="A572" s="21" t="s">
        <v>854</v>
      </c>
      <c r="B572" s="20" t="s">
        <v>855</v>
      </c>
      <c r="C572" s="104">
        <f>C573+C574+C575+C576+C577+C578</f>
        <v>0</v>
      </c>
    </row>
    <row r="573" spans="1:3" ht="36" hidden="1">
      <c r="A573" s="21" t="s">
        <v>856</v>
      </c>
      <c r="B573" s="20" t="s">
        <v>783</v>
      </c>
      <c r="C573" s="105"/>
    </row>
    <row r="574" spans="1:3" ht="54" hidden="1">
      <c r="A574" s="21" t="s">
        <v>1365</v>
      </c>
      <c r="B574" s="20" t="s">
        <v>1366</v>
      </c>
      <c r="C574" s="105"/>
    </row>
    <row r="575" spans="1:3" ht="54" hidden="1">
      <c r="A575" s="21" t="s">
        <v>1367</v>
      </c>
      <c r="B575" s="20" t="s">
        <v>1368</v>
      </c>
      <c r="C575" s="105"/>
    </row>
    <row r="576" spans="1:3" ht="36" hidden="1">
      <c r="A576" s="21" t="s">
        <v>261</v>
      </c>
      <c r="B576" s="20" t="s">
        <v>262</v>
      </c>
      <c r="C576" s="105"/>
    </row>
    <row r="577" spans="1:3" ht="36" hidden="1">
      <c r="A577" s="21" t="s">
        <v>263</v>
      </c>
      <c r="B577" s="20" t="s">
        <v>264</v>
      </c>
      <c r="C577" s="105"/>
    </row>
    <row r="578" spans="1:3" ht="36" hidden="1">
      <c r="A578" s="21" t="s">
        <v>265</v>
      </c>
      <c r="B578" s="20" t="s">
        <v>266</v>
      </c>
      <c r="C578" s="105"/>
    </row>
    <row r="579" spans="1:3" hidden="1">
      <c r="A579" s="21" t="s">
        <v>267</v>
      </c>
      <c r="B579" s="20" t="s">
        <v>268</v>
      </c>
      <c r="C579" s="104">
        <f>C580+C581+C584+C588+C589+C590+C591+C592+C593+C594+C595+C596+C597+C598+C599+C600+C601+C602+C608+C609+C614+C622+C623+C630+C631+C640+C641+C642+C643+C644+C645</f>
        <v>0</v>
      </c>
    </row>
    <row r="580" spans="1:3" ht="90" hidden="1">
      <c r="A580" s="21" t="s">
        <v>269</v>
      </c>
      <c r="B580" s="20" t="s">
        <v>270</v>
      </c>
      <c r="C580" s="105"/>
    </row>
    <row r="581" spans="1:3" ht="108" hidden="1">
      <c r="A581" s="21" t="s">
        <v>1065</v>
      </c>
      <c r="B581" s="20" t="s">
        <v>1066</v>
      </c>
      <c r="C581" s="104">
        <f>C582+C583</f>
        <v>0</v>
      </c>
    </row>
    <row r="582" spans="1:3" ht="108" hidden="1">
      <c r="A582" s="21" t="s">
        <v>1065</v>
      </c>
      <c r="B582" s="20" t="s">
        <v>1067</v>
      </c>
      <c r="C582" s="105"/>
    </row>
    <row r="583" spans="1:3" ht="72" hidden="1">
      <c r="A583" s="21" t="s">
        <v>1068</v>
      </c>
      <c r="B583" s="20" t="s">
        <v>1069</v>
      </c>
      <c r="C583" s="105"/>
    </row>
    <row r="584" spans="1:3" ht="36" hidden="1">
      <c r="A584" s="21" t="s">
        <v>1070</v>
      </c>
      <c r="B584" s="20" t="s">
        <v>1071</v>
      </c>
      <c r="C584" s="104">
        <f>C585+C586+C587</f>
        <v>0</v>
      </c>
    </row>
    <row r="585" spans="1:3" ht="90" hidden="1">
      <c r="A585" s="21" t="s">
        <v>1072</v>
      </c>
      <c r="B585" s="20" t="s">
        <v>1073</v>
      </c>
      <c r="C585" s="105"/>
    </row>
    <row r="586" spans="1:3" ht="72" hidden="1">
      <c r="A586" s="21" t="s">
        <v>1308</v>
      </c>
      <c r="B586" s="20" t="s">
        <v>1309</v>
      </c>
      <c r="C586" s="105"/>
    </row>
    <row r="587" spans="1:3" ht="72" hidden="1">
      <c r="A587" s="21" t="s">
        <v>1458</v>
      </c>
      <c r="B587" s="20" t="s">
        <v>1459</v>
      </c>
      <c r="C587" s="105"/>
    </row>
    <row r="588" spans="1:3" ht="36" hidden="1">
      <c r="A588" s="21" t="s">
        <v>1460</v>
      </c>
      <c r="B588" s="20" t="s">
        <v>1461</v>
      </c>
      <c r="C588" s="105"/>
    </row>
    <row r="589" spans="1:3" ht="72" hidden="1">
      <c r="A589" s="21" t="s">
        <v>208</v>
      </c>
      <c r="B589" s="20" t="s">
        <v>209</v>
      </c>
      <c r="C589" s="105"/>
    </row>
    <row r="590" spans="1:3" ht="72" hidden="1">
      <c r="A590" s="21" t="s">
        <v>1261</v>
      </c>
      <c r="B590" s="20" t="s">
        <v>1262</v>
      </c>
      <c r="C590" s="105"/>
    </row>
    <row r="591" spans="1:3" ht="108" hidden="1">
      <c r="A591" s="21" t="s">
        <v>1587</v>
      </c>
      <c r="B591" s="20" t="s">
        <v>363</v>
      </c>
      <c r="C591" s="105"/>
    </row>
    <row r="592" spans="1:3" ht="72" hidden="1">
      <c r="A592" s="21" t="s">
        <v>1405</v>
      </c>
      <c r="B592" s="20" t="s">
        <v>1227</v>
      </c>
      <c r="C592" s="105"/>
    </row>
    <row r="593" spans="1:3" ht="72" hidden="1">
      <c r="A593" s="21" t="s">
        <v>1041</v>
      </c>
      <c r="B593" s="20" t="s">
        <v>1042</v>
      </c>
      <c r="C593" s="105"/>
    </row>
    <row r="594" spans="1:3" ht="54" hidden="1">
      <c r="A594" s="21" t="s">
        <v>1043</v>
      </c>
      <c r="B594" s="20" t="s">
        <v>1044</v>
      </c>
      <c r="C594" s="105"/>
    </row>
    <row r="595" spans="1:3" ht="54" hidden="1">
      <c r="A595" s="21" t="s">
        <v>1045</v>
      </c>
      <c r="B595" s="20" t="s">
        <v>1046</v>
      </c>
      <c r="C595" s="105"/>
    </row>
    <row r="596" spans="1:3" ht="90" hidden="1">
      <c r="A596" s="21" t="s">
        <v>1047</v>
      </c>
      <c r="B596" s="20" t="s">
        <v>1048</v>
      </c>
      <c r="C596" s="105"/>
    </row>
    <row r="597" spans="1:3" ht="90" hidden="1">
      <c r="A597" s="21" t="s">
        <v>751</v>
      </c>
      <c r="B597" s="20" t="s">
        <v>752</v>
      </c>
      <c r="C597" s="105"/>
    </row>
    <row r="598" spans="1:3" ht="54" hidden="1">
      <c r="A598" s="21" t="s">
        <v>753</v>
      </c>
      <c r="B598" s="20" t="s">
        <v>754</v>
      </c>
      <c r="C598" s="105"/>
    </row>
    <row r="599" spans="1:3" ht="54" hidden="1">
      <c r="A599" s="21" t="s">
        <v>755</v>
      </c>
      <c r="B599" s="20" t="s">
        <v>756</v>
      </c>
      <c r="C599" s="105"/>
    </row>
    <row r="600" spans="1:3" ht="54" hidden="1">
      <c r="A600" s="21" t="s">
        <v>757</v>
      </c>
      <c r="B600" s="20" t="s">
        <v>758</v>
      </c>
      <c r="C600" s="105"/>
    </row>
    <row r="601" spans="1:3" ht="72" hidden="1">
      <c r="A601" s="21" t="s">
        <v>759</v>
      </c>
      <c r="B601" s="20" t="s">
        <v>760</v>
      </c>
      <c r="C601" s="105"/>
    </row>
    <row r="602" spans="1:3" ht="36" hidden="1">
      <c r="A602" s="21" t="s">
        <v>358</v>
      </c>
      <c r="B602" s="20" t="s">
        <v>359</v>
      </c>
      <c r="C602" s="104">
        <f>C603+C604+C605+C606+C607</f>
        <v>0</v>
      </c>
    </row>
    <row r="603" spans="1:3" ht="36" hidden="1">
      <c r="A603" s="21" t="s">
        <v>360</v>
      </c>
      <c r="B603" s="20" t="s">
        <v>361</v>
      </c>
      <c r="C603" s="105"/>
    </row>
    <row r="604" spans="1:3" ht="54" hidden="1">
      <c r="A604" s="21" t="s">
        <v>1694</v>
      </c>
      <c r="B604" s="20" t="s">
        <v>1695</v>
      </c>
      <c r="C604" s="105"/>
    </row>
    <row r="605" spans="1:3" ht="36" hidden="1">
      <c r="A605" s="21" t="s">
        <v>309</v>
      </c>
      <c r="B605" s="20" t="s">
        <v>310</v>
      </c>
      <c r="C605" s="105"/>
    </row>
    <row r="606" spans="1:3" ht="54" hidden="1">
      <c r="A606" s="21" t="s">
        <v>311</v>
      </c>
      <c r="B606" s="20" t="s">
        <v>312</v>
      </c>
      <c r="C606" s="105"/>
    </row>
    <row r="607" spans="1:3" ht="36" hidden="1">
      <c r="A607" s="21" t="s">
        <v>313</v>
      </c>
      <c r="B607" s="20" t="s">
        <v>314</v>
      </c>
      <c r="C607" s="105"/>
    </row>
    <row r="608" spans="1:3" ht="36" hidden="1">
      <c r="A608" s="21" t="s">
        <v>315</v>
      </c>
      <c r="B608" s="20" t="s">
        <v>316</v>
      </c>
      <c r="C608" s="105"/>
    </row>
    <row r="609" spans="1:3" ht="90" hidden="1">
      <c r="A609" s="21" t="s">
        <v>1585</v>
      </c>
      <c r="B609" s="20" t="s">
        <v>1584</v>
      </c>
      <c r="C609" s="104">
        <f>C610+C611+C612+C613</f>
        <v>0</v>
      </c>
    </row>
    <row r="610" spans="1:3" ht="90" hidden="1">
      <c r="A610" s="21" t="s">
        <v>1585</v>
      </c>
      <c r="B610" s="20" t="s">
        <v>1330</v>
      </c>
      <c r="C610" s="105"/>
    </row>
    <row r="611" spans="1:3" ht="90" hidden="1">
      <c r="A611" s="21" t="s">
        <v>1585</v>
      </c>
      <c r="B611" s="20" t="s">
        <v>1331</v>
      </c>
      <c r="C611" s="105"/>
    </row>
    <row r="612" spans="1:3" ht="90" hidden="1">
      <c r="A612" s="21" t="s">
        <v>1585</v>
      </c>
      <c r="B612" s="20" t="s">
        <v>1332</v>
      </c>
      <c r="C612" s="105"/>
    </row>
    <row r="613" spans="1:3" ht="90" hidden="1">
      <c r="A613" s="21" t="s">
        <v>1585</v>
      </c>
      <c r="B613" s="20" t="s">
        <v>1333</v>
      </c>
      <c r="C613" s="105"/>
    </row>
    <row r="614" spans="1:3" ht="54" hidden="1">
      <c r="A614" s="21" t="s">
        <v>1380</v>
      </c>
      <c r="B614" s="20" t="s">
        <v>1448</v>
      </c>
      <c r="C614" s="104">
        <f>C615+C616+C617+C618+C619+C620+C621</f>
        <v>0</v>
      </c>
    </row>
    <row r="615" spans="1:3" ht="72" hidden="1">
      <c r="A615" s="21" t="s">
        <v>1477</v>
      </c>
      <c r="B615" s="20" t="s">
        <v>1478</v>
      </c>
      <c r="C615" s="105"/>
    </row>
    <row r="616" spans="1:3" ht="72" hidden="1">
      <c r="A616" s="21" t="s">
        <v>1479</v>
      </c>
      <c r="B616" s="20" t="s">
        <v>1480</v>
      </c>
      <c r="C616" s="105"/>
    </row>
    <row r="617" spans="1:3" ht="72" hidden="1">
      <c r="A617" s="21" t="s">
        <v>1481</v>
      </c>
      <c r="B617" s="20" t="s">
        <v>1482</v>
      </c>
      <c r="C617" s="105"/>
    </row>
    <row r="618" spans="1:3" ht="72" hidden="1">
      <c r="A618" s="21" t="s">
        <v>349</v>
      </c>
      <c r="B618" s="20" t="s">
        <v>350</v>
      </c>
      <c r="C618" s="105"/>
    </row>
    <row r="619" spans="1:3" ht="72" hidden="1">
      <c r="A619" s="21" t="s">
        <v>351</v>
      </c>
      <c r="B619" s="20" t="s">
        <v>352</v>
      </c>
      <c r="C619" s="105"/>
    </row>
    <row r="620" spans="1:3" ht="90" hidden="1">
      <c r="A620" s="21" t="s">
        <v>1465</v>
      </c>
      <c r="B620" s="20" t="s">
        <v>1466</v>
      </c>
      <c r="C620" s="105"/>
    </row>
    <row r="621" spans="1:3" ht="90" hidden="1">
      <c r="A621" s="21" t="s">
        <v>1467</v>
      </c>
      <c r="B621" s="20" t="s">
        <v>1468</v>
      </c>
      <c r="C621" s="105"/>
    </row>
    <row r="622" spans="1:3" ht="36" hidden="1">
      <c r="A622" s="21" t="s">
        <v>1469</v>
      </c>
      <c r="B622" s="20" t="s">
        <v>1470</v>
      </c>
      <c r="C622" s="105"/>
    </row>
    <row r="623" spans="1:3" ht="36" hidden="1">
      <c r="A623" s="21" t="s">
        <v>1471</v>
      </c>
      <c r="B623" s="20" t="s">
        <v>1472</v>
      </c>
      <c r="C623" s="104">
        <f>C624+C625+C626+C627+C628+C629</f>
        <v>0</v>
      </c>
    </row>
    <row r="624" spans="1:3" ht="36" hidden="1">
      <c r="A624" s="21" t="s">
        <v>433</v>
      </c>
      <c r="B624" s="20" t="s">
        <v>434</v>
      </c>
      <c r="C624" s="105"/>
    </row>
    <row r="625" spans="1:3" ht="54" hidden="1">
      <c r="A625" s="21" t="s">
        <v>435</v>
      </c>
      <c r="B625" s="20" t="s">
        <v>436</v>
      </c>
      <c r="C625" s="105"/>
    </row>
    <row r="626" spans="1:3" ht="36" hidden="1">
      <c r="A626" s="21" t="s">
        <v>771</v>
      </c>
      <c r="B626" s="20" t="s">
        <v>772</v>
      </c>
      <c r="C626" s="105"/>
    </row>
    <row r="627" spans="1:3" ht="54" hidden="1">
      <c r="A627" s="21" t="s">
        <v>773</v>
      </c>
      <c r="B627" s="20" t="s">
        <v>774</v>
      </c>
      <c r="C627" s="105"/>
    </row>
    <row r="628" spans="1:3" ht="54" hidden="1">
      <c r="A628" s="21" t="s">
        <v>497</v>
      </c>
      <c r="B628" s="20" t="s">
        <v>498</v>
      </c>
      <c r="C628" s="105"/>
    </row>
    <row r="629" spans="1:3" ht="36" hidden="1">
      <c r="A629" s="21" t="s">
        <v>499</v>
      </c>
      <c r="B629" s="20" t="s">
        <v>500</v>
      </c>
      <c r="C629" s="105"/>
    </row>
    <row r="630" spans="1:3" ht="72" hidden="1">
      <c r="A630" s="21" t="s">
        <v>1552</v>
      </c>
      <c r="B630" s="20" t="s">
        <v>1553</v>
      </c>
      <c r="C630" s="105"/>
    </row>
    <row r="631" spans="1:3" ht="90" hidden="1">
      <c r="A631" s="21" t="s">
        <v>583</v>
      </c>
      <c r="B631" s="20" t="s">
        <v>952</v>
      </c>
      <c r="C631" s="104">
        <f>C632+C633+C634+C635+C636+C637+C638+C639</f>
        <v>0</v>
      </c>
    </row>
    <row r="632" spans="1:3" ht="36" hidden="1">
      <c r="A632" s="21" t="s">
        <v>953</v>
      </c>
      <c r="B632" s="20" t="s">
        <v>954</v>
      </c>
      <c r="C632" s="105"/>
    </row>
    <row r="633" spans="1:3" ht="54" hidden="1">
      <c r="A633" s="21" t="s">
        <v>955</v>
      </c>
      <c r="B633" s="20" t="s">
        <v>956</v>
      </c>
      <c r="C633" s="105"/>
    </row>
    <row r="634" spans="1:3" ht="54" hidden="1">
      <c r="A634" s="21" t="s">
        <v>1257</v>
      </c>
      <c r="B634" s="20" t="s">
        <v>1258</v>
      </c>
      <c r="C634" s="105"/>
    </row>
    <row r="635" spans="1:3" ht="36" hidden="1">
      <c r="A635" s="21" t="s">
        <v>1259</v>
      </c>
      <c r="B635" s="20" t="s">
        <v>1260</v>
      </c>
      <c r="C635" s="105"/>
    </row>
    <row r="636" spans="1:3" ht="36" hidden="1">
      <c r="A636" s="21" t="s">
        <v>1291</v>
      </c>
      <c r="B636" s="20" t="s">
        <v>1292</v>
      </c>
      <c r="C636" s="105"/>
    </row>
    <row r="637" spans="1:3" ht="36" hidden="1">
      <c r="A637" s="21" t="s">
        <v>584</v>
      </c>
      <c r="B637" s="20" t="s">
        <v>585</v>
      </c>
      <c r="C637" s="105"/>
    </row>
    <row r="638" spans="1:3" ht="36" hidden="1">
      <c r="A638" s="21" t="s">
        <v>586</v>
      </c>
      <c r="B638" s="20" t="s">
        <v>587</v>
      </c>
      <c r="C638" s="105"/>
    </row>
    <row r="639" spans="1:3" ht="36" hidden="1">
      <c r="A639" s="21" t="s">
        <v>588</v>
      </c>
      <c r="B639" s="20" t="s">
        <v>589</v>
      </c>
      <c r="C639" s="105"/>
    </row>
    <row r="640" spans="1:3" ht="36" hidden="1">
      <c r="A640" s="21" t="s">
        <v>590</v>
      </c>
      <c r="B640" s="20" t="s">
        <v>591</v>
      </c>
      <c r="C640" s="105"/>
    </row>
    <row r="641" spans="1:3" ht="36" hidden="1">
      <c r="A641" s="21" t="s">
        <v>192</v>
      </c>
      <c r="B641" s="20" t="s">
        <v>193</v>
      </c>
      <c r="C641" s="105"/>
    </row>
    <row r="642" spans="1:3" ht="72" hidden="1">
      <c r="A642" s="21" t="s">
        <v>194</v>
      </c>
      <c r="B642" s="20" t="s">
        <v>195</v>
      </c>
      <c r="C642" s="105"/>
    </row>
    <row r="643" spans="1:3" ht="54" hidden="1">
      <c r="A643" s="21" t="s">
        <v>196</v>
      </c>
      <c r="B643" s="20" t="s">
        <v>197</v>
      </c>
      <c r="C643" s="105"/>
    </row>
    <row r="644" spans="1:3" ht="36" hidden="1">
      <c r="A644" s="21" t="s">
        <v>25</v>
      </c>
      <c r="B644" s="20" t="s">
        <v>26</v>
      </c>
      <c r="C644" s="105"/>
    </row>
    <row r="645" spans="1:3" ht="36" hidden="1">
      <c r="A645" s="21" t="s">
        <v>27</v>
      </c>
      <c r="B645" s="20" t="s">
        <v>346</v>
      </c>
      <c r="C645" s="104">
        <f>C646+C647+C648+C649+C650+C651+C652+C653+C654+C655</f>
        <v>0</v>
      </c>
    </row>
    <row r="646" spans="1:3" ht="54" hidden="1">
      <c r="A646" s="21" t="s">
        <v>347</v>
      </c>
      <c r="B646" s="20" t="s">
        <v>348</v>
      </c>
      <c r="C646" s="105"/>
    </row>
    <row r="647" spans="1:3" ht="54" hidden="1">
      <c r="A647" s="21" t="s">
        <v>1499</v>
      </c>
      <c r="B647" s="20" t="s">
        <v>1500</v>
      </c>
      <c r="C647" s="105"/>
    </row>
    <row r="648" spans="1:3" ht="54" hidden="1">
      <c r="A648" s="21" t="s">
        <v>1501</v>
      </c>
      <c r="B648" s="20" t="s">
        <v>1502</v>
      </c>
      <c r="C648" s="105"/>
    </row>
    <row r="649" spans="1:3" ht="54" hidden="1">
      <c r="A649" s="21" t="s">
        <v>1503</v>
      </c>
      <c r="B649" s="20" t="s">
        <v>1504</v>
      </c>
      <c r="C649" s="105"/>
    </row>
    <row r="650" spans="1:3" ht="54" hidden="1">
      <c r="A650" s="21" t="s">
        <v>1505</v>
      </c>
      <c r="B650" s="20" t="s">
        <v>1506</v>
      </c>
      <c r="C650" s="105"/>
    </row>
    <row r="651" spans="1:3" ht="54" hidden="1">
      <c r="A651" s="21" t="s">
        <v>1507</v>
      </c>
      <c r="B651" s="20" t="s">
        <v>1508</v>
      </c>
      <c r="C651" s="105"/>
    </row>
    <row r="652" spans="1:3" ht="54" hidden="1">
      <c r="A652" s="21" t="s">
        <v>1509</v>
      </c>
      <c r="B652" s="20" t="s">
        <v>1510</v>
      </c>
      <c r="C652" s="105"/>
    </row>
    <row r="653" spans="1:3" ht="54" hidden="1">
      <c r="A653" s="21" t="s">
        <v>134</v>
      </c>
      <c r="B653" s="20" t="s">
        <v>135</v>
      </c>
      <c r="C653" s="105"/>
    </row>
    <row r="654" spans="1:3" ht="72" hidden="1">
      <c r="A654" s="21" t="s">
        <v>136</v>
      </c>
      <c r="B654" s="20" t="s">
        <v>137</v>
      </c>
      <c r="C654" s="105"/>
    </row>
    <row r="655" spans="1:3" ht="72" hidden="1">
      <c r="A655" s="21" t="s">
        <v>138</v>
      </c>
      <c r="B655" s="20" t="s">
        <v>139</v>
      </c>
      <c r="C655" s="105"/>
    </row>
    <row r="656" spans="1:3" ht="24" hidden="1" customHeight="1">
      <c r="A656" s="21" t="s">
        <v>267</v>
      </c>
      <c r="B656" s="20" t="s">
        <v>1005</v>
      </c>
      <c r="C656" s="105">
        <f>C657+C660+C663+C665+C672+C675+C678+C671+C676+C677</f>
        <v>0</v>
      </c>
    </row>
    <row r="657" spans="1:3" ht="44.25" hidden="1" customHeight="1">
      <c r="A657" s="21" t="s">
        <v>140</v>
      </c>
      <c r="B657" s="20" t="s">
        <v>1006</v>
      </c>
      <c r="C657" s="105">
        <f>C658+C659</f>
        <v>0</v>
      </c>
    </row>
    <row r="658" spans="1:3" ht="90" hidden="1">
      <c r="A658" s="21" t="s">
        <v>1334</v>
      </c>
      <c r="B658" s="20" t="s">
        <v>1007</v>
      </c>
      <c r="C658" s="105"/>
    </row>
    <row r="659" spans="1:3" ht="83.25" hidden="1" customHeight="1">
      <c r="A659" s="21" t="s">
        <v>819</v>
      </c>
      <c r="B659" s="20" t="s">
        <v>1008</v>
      </c>
      <c r="C659" s="105"/>
    </row>
    <row r="660" spans="1:3" ht="72" hidden="1">
      <c r="A660" s="21" t="s">
        <v>110</v>
      </c>
      <c r="B660" s="20" t="s">
        <v>1011</v>
      </c>
      <c r="C660" s="105"/>
    </row>
    <row r="661" spans="1:3" ht="59.25" hidden="1" customHeight="1">
      <c r="A661" s="21" t="s">
        <v>111</v>
      </c>
      <c r="B661" s="20" t="s">
        <v>1227</v>
      </c>
      <c r="C661" s="105"/>
    </row>
    <row r="662" spans="1:3" ht="35.25" hidden="1" customHeight="1">
      <c r="A662" s="21" t="s">
        <v>1246</v>
      </c>
      <c r="B662" s="20" t="s">
        <v>312</v>
      </c>
      <c r="C662" s="105"/>
    </row>
    <row r="663" spans="1:3" ht="66.75" hidden="1" customHeight="1">
      <c r="A663" s="21" t="s">
        <v>1247</v>
      </c>
      <c r="B663" s="20" t="s">
        <v>1012</v>
      </c>
      <c r="C663" s="105">
        <f>C664</f>
        <v>0</v>
      </c>
    </row>
    <row r="664" spans="1:3" ht="79.5" hidden="1" customHeight="1">
      <c r="A664" s="21" t="s">
        <v>1248</v>
      </c>
      <c r="B664" s="20" t="s">
        <v>148</v>
      </c>
      <c r="C664" s="105"/>
    </row>
    <row r="665" spans="1:3" ht="112.5" hidden="1" customHeight="1">
      <c r="A665" s="21" t="s">
        <v>940</v>
      </c>
      <c r="B665" s="20" t="s">
        <v>1013</v>
      </c>
      <c r="C665" s="105">
        <f>C666+C667+C668+C669</f>
        <v>0</v>
      </c>
    </row>
    <row r="666" spans="1:3" ht="58.5" hidden="1" customHeight="1">
      <c r="A666" s="21" t="s">
        <v>102</v>
      </c>
      <c r="B666" s="20" t="s">
        <v>1014</v>
      </c>
      <c r="C666" s="105"/>
    </row>
    <row r="667" spans="1:3" ht="62.25" hidden="1" customHeight="1">
      <c r="A667" s="21" t="s">
        <v>103</v>
      </c>
      <c r="B667" s="20" t="s">
        <v>126</v>
      </c>
      <c r="C667" s="105"/>
    </row>
    <row r="668" spans="1:3" ht="56.25" hidden="1" customHeight="1">
      <c r="A668" s="21" t="s">
        <v>1291</v>
      </c>
      <c r="B668" s="20" t="s">
        <v>1015</v>
      </c>
      <c r="C668" s="105"/>
    </row>
    <row r="669" spans="1:3" ht="41.25" hidden="1" customHeight="1">
      <c r="A669" s="21" t="s">
        <v>104</v>
      </c>
      <c r="B669" s="20" t="s">
        <v>1016</v>
      </c>
      <c r="C669" s="105"/>
    </row>
    <row r="670" spans="1:3" ht="27" hidden="1" customHeight="1">
      <c r="A670" s="21" t="s">
        <v>192</v>
      </c>
      <c r="B670" s="20" t="s">
        <v>193</v>
      </c>
      <c r="C670" s="105"/>
    </row>
    <row r="671" spans="1:3" ht="36.75" hidden="1" customHeight="1">
      <c r="A671" s="21" t="s">
        <v>1382</v>
      </c>
      <c r="B671" s="20" t="s">
        <v>1383</v>
      </c>
      <c r="C671" s="105"/>
    </row>
    <row r="672" spans="1:3" ht="86.25" hidden="1" customHeight="1">
      <c r="A672" s="21" t="s">
        <v>511</v>
      </c>
      <c r="B672" s="20" t="s">
        <v>968</v>
      </c>
      <c r="C672" s="105"/>
    </row>
    <row r="673" spans="1:3" ht="39.75" hidden="1" customHeight="1">
      <c r="A673" s="21" t="s">
        <v>1035</v>
      </c>
      <c r="B673" s="20" t="s">
        <v>1036</v>
      </c>
      <c r="C673" s="105"/>
    </row>
    <row r="674" spans="1:3" ht="39.75" hidden="1" customHeight="1">
      <c r="A674" s="21" t="s">
        <v>1299</v>
      </c>
      <c r="B674" s="20" t="s">
        <v>1300</v>
      </c>
      <c r="C674" s="105"/>
    </row>
    <row r="675" spans="1:3" ht="64.5" hidden="1" customHeight="1">
      <c r="A675" s="21" t="s">
        <v>1301</v>
      </c>
      <c r="B675" s="20" t="s">
        <v>1017</v>
      </c>
      <c r="C675" s="105"/>
    </row>
    <row r="676" spans="1:3" ht="64.5" hidden="1" customHeight="1">
      <c r="A676" s="21" t="s">
        <v>1384</v>
      </c>
      <c r="B676" s="20" t="s">
        <v>1385</v>
      </c>
      <c r="C676" s="105"/>
    </row>
    <row r="677" spans="1:3" ht="75.75" hidden="1" customHeight="1">
      <c r="A677" s="21" t="s">
        <v>967</v>
      </c>
      <c r="B677" s="20" t="s">
        <v>1385</v>
      </c>
      <c r="C677" s="105"/>
    </row>
    <row r="678" spans="1:3" ht="38.25" hidden="1" customHeight="1">
      <c r="A678" s="21" t="s">
        <v>1513</v>
      </c>
      <c r="B678" s="20" t="s">
        <v>342</v>
      </c>
      <c r="C678" s="105"/>
    </row>
    <row r="679" spans="1:3" hidden="1">
      <c r="A679" s="21" t="s">
        <v>1514</v>
      </c>
      <c r="B679" s="20" t="s">
        <v>1515</v>
      </c>
      <c r="C679" s="104">
        <f>C680+C687+C688+C689+C690+C697+C702</f>
        <v>0</v>
      </c>
    </row>
    <row r="680" spans="1:3" hidden="1">
      <c r="A680" s="21" t="s">
        <v>1516</v>
      </c>
      <c r="B680" s="20" t="s">
        <v>1517</v>
      </c>
      <c r="C680" s="104">
        <f>C681+C682+C683+C684+C685+C686</f>
        <v>0</v>
      </c>
    </row>
    <row r="681" spans="1:3" ht="36" hidden="1">
      <c r="A681" s="21" t="s">
        <v>1518</v>
      </c>
      <c r="B681" s="20" t="s">
        <v>1519</v>
      </c>
      <c r="C681" s="105"/>
    </row>
    <row r="682" spans="1:3" ht="36" hidden="1">
      <c r="A682" s="21" t="s">
        <v>1520</v>
      </c>
      <c r="B682" s="20" t="s">
        <v>1521</v>
      </c>
      <c r="C682" s="105"/>
    </row>
    <row r="683" spans="1:3" ht="36" hidden="1">
      <c r="A683" s="21" t="s">
        <v>695</v>
      </c>
      <c r="B683" s="20" t="s">
        <v>696</v>
      </c>
      <c r="C683" s="105"/>
    </row>
    <row r="684" spans="1:3" ht="36" hidden="1">
      <c r="A684" s="21" t="s">
        <v>697</v>
      </c>
      <c r="B684" s="20" t="s">
        <v>698</v>
      </c>
      <c r="C684" s="105"/>
    </row>
    <row r="685" spans="1:3" ht="36" hidden="1">
      <c r="A685" s="21" t="s">
        <v>699</v>
      </c>
      <c r="B685" s="20" t="s">
        <v>700</v>
      </c>
      <c r="C685" s="105"/>
    </row>
    <row r="686" spans="1:3" ht="36" hidden="1">
      <c r="A686" s="21" t="s">
        <v>701</v>
      </c>
      <c r="B686" s="20" t="s">
        <v>702</v>
      </c>
      <c r="C686" s="105"/>
    </row>
    <row r="687" spans="1:3" hidden="1">
      <c r="A687" s="21" t="s">
        <v>703</v>
      </c>
      <c r="B687" s="20" t="s">
        <v>704</v>
      </c>
      <c r="C687" s="105"/>
    </row>
    <row r="688" spans="1:3" ht="36" hidden="1">
      <c r="A688" s="21" t="s">
        <v>705</v>
      </c>
      <c r="B688" s="20" t="s">
        <v>706</v>
      </c>
      <c r="C688" s="105"/>
    </row>
    <row r="689" spans="1:3" hidden="1">
      <c r="A689" s="21" t="s">
        <v>707</v>
      </c>
      <c r="B689" s="20" t="s">
        <v>708</v>
      </c>
      <c r="C689" s="105"/>
    </row>
    <row r="690" spans="1:3" hidden="1">
      <c r="A690" s="21" t="s">
        <v>709</v>
      </c>
      <c r="B690" s="20" t="s">
        <v>710</v>
      </c>
      <c r="C690" s="104">
        <f>C691+C692+C693+C694+C695+C696</f>
        <v>0</v>
      </c>
    </row>
    <row r="691" spans="1:3" hidden="1">
      <c r="A691" s="21" t="s">
        <v>1122</v>
      </c>
      <c r="B691" s="20" t="s">
        <v>1123</v>
      </c>
      <c r="C691" s="105"/>
    </row>
    <row r="692" spans="1:3" ht="36" hidden="1">
      <c r="A692" s="21" t="s">
        <v>1124</v>
      </c>
      <c r="B692" s="20" t="s">
        <v>1125</v>
      </c>
      <c r="C692" s="105"/>
    </row>
    <row r="693" spans="1:3" hidden="1">
      <c r="A693" s="21" t="s">
        <v>1126</v>
      </c>
      <c r="B693" s="20" t="s">
        <v>1127</v>
      </c>
      <c r="C693" s="105"/>
    </row>
    <row r="694" spans="1:3" hidden="1">
      <c r="A694" s="21" t="s">
        <v>1128</v>
      </c>
      <c r="B694" s="20" t="s">
        <v>1129</v>
      </c>
      <c r="C694" s="105"/>
    </row>
    <row r="695" spans="1:3" ht="36" hidden="1">
      <c r="A695" s="21" t="s">
        <v>106</v>
      </c>
      <c r="B695" s="20" t="s">
        <v>107</v>
      </c>
      <c r="C695" s="105"/>
    </row>
    <row r="696" spans="1:3" hidden="1">
      <c r="A696" s="21" t="s">
        <v>108</v>
      </c>
      <c r="B696" s="20" t="s">
        <v>109</v>
      </c>
      <c r="C696" s="105"/>
    </row>
    <row r="697" spans="1:3" ht="36" hidden="1">
      <c r="A697" s="21" t="s">
        <v>877</v>
      </c>
      <c r="B697" s="20" t="s">
        <v>878</v>
      </c>
      <c r="C697" s="104">
        <f>C698+C699+C700+C701</f>
        <v>0</v>
      </c>
    </row>
    <row r="698" spans="1:3" ht="36" hidden="1">
      <c r="A698" s="21" t="s">
        <v>322</v>
      </c>
      <c r="B698" s="20" t="s">
        <v>323</v>
      </c>
      <c r="C698" s="105"/>
    </row>
    <row r="699" spans="1:3" ht="36" hidden="1">
      <c r="A699" s="21" t="s">
        <v>324</v>
      </c>
      <c r="B699" s="20" t="s">
        <v>325</v>
      </c>
      <c r="C699" s="105"/>
    </row>
    <row r="700" spans="1:3" ht="36" hidden="1">
      <c r="A700" s="21" t="s">
        <v>76</v>
      </c>
      <c r="B700" s="20" t="s">
        <v>77</v>
      </c>
      <c r="C700" s="105"/>
    </row>
    <row r="701" spans="1:3" ht="36" hidden="1">
      <c r="A701" s="21" t="s">
        <v>1220</v>
      </c>
      <c r="B701" s="20" t="s">
        <v>1221</v>
      </c>
      <c r="C701" s="105"/>
    </row>
    <row r="702" spans="1:3" ht="54" hidden="1">
      <c r="A702" s="21" t="s">
        <v>1588</v>
      </c>
      <c r="B702" s="20" t="s">
        <v>1589</v>
      </c>
      <c r="C702" s="105"/>
    </row>
    <row r="703" spans="1:3" ht="54" hidden="1">
      <c r="A703" s="21" t="s">
        <v>1590</v>
      </c>
      <c r="B703" s="20" t="s">
        <v>1591</v>
      </c>
      <c r="C703" s="104" t="e">
        <f>C704+C709+C713+C716+C719+#REF!</f>
        <v>#REF!</v>
      </c>
    </row>
    <row r="704" spans="1:3" ht="36" hidden="1">
      <c r="A704" s="21" t="s">
        <v>1592</v>
      </c>
      <c r="B704" s="20" t="s">
        <v>1593</v>
      </c>
      <c r="C704" s="104">
        <f>C705+C706+C707+C708</f>
        <v>0</v>
      </c>
    </row>
    <row r="705" spans="1:3" ht="54" hidden="1">
      <c r="A705" s="21" t="s">
        <v>1594</v>
      </c>
      <c r="B705" s="20" t="s">
        <v>1595</v>
      </c>
      <c r="C705" s="105"/>
    </row>
    <row r="706" spans="1:3" ht="54" hidden="1">
      <c r="A706" s="21" t="s">
        <v>1596</v>
      </c>
      <c r="B706" s="20" t="s">
        <v>1597</v>
      </c>
      <c r="C706" s="105"/>
    </row>
    <row r="707" spans="1:3" ht="54" hidden="1">
      <c r="A707" s="21" t="s">
        <v>1598</v>
      </c>
      <c r="B707" s="20" t="s">
        <v>1599</v>
      </c>
      <c r="C707" s="105"/>
    </row>
    <row r="708" spans="1:3" ht="54" hidden="1">
      <c r="A708" s="21" t="s">
        <v>792</v>
      </c>
      <c r="B708" s="20" t="s">
        <v>793</v>
      </c>
      <c r="C708" s="105"/>
    </row>
    <row r="709" spans="1:3" ht="36" hidden="1">
      <c r="A709" s="21" t="s">
        <v>1056</v>
      </c>
      <c r="B709" s="20" t="s">
        <v>1057</v>
      </c>
      <c r="C709" s="104">
        <f>C710+C711+C712</f>
        <v>0</v>
      </c>
    </row>
    <row r="710" spans="1:3" ht="54" hidden="1">
      <c r="A710" s="21" t="s">
        <v>1058</v>
      </c>
      <c r="B710" s="20" t="s">
        <v>1059</v>
      </c>
      <c r="C710" s="105"/>
    </row>
    <row r="711" spans="1:3" ht="54" hidden="1">
      <c r="A711" s="21" t="s">
        <v>1060</v>
      </c>
      <c r="B711" s="20" t="s">
        <v>1061</v>
      </c>
      <c r="C711" s="105"/>
    </row>
    <row r="712" spans="1:3" ht="54" hidden="1">
      <c r="A712" s="21" t="s">
        <v>1062</v>
      </c>
      <c r="B712" s="20" t="s">
        <v>1063</v>
      </c>
      <c r="C712" s="105"/>
    </row>
    <row r="713" spans="1:3" ht="36" hidden="1">
      <c r="A713" s="21" t="s">
        <v>1064</v>
      </c>
      <c r="B713" s="20" t="s">
        <v>1441</v>
      </c>
      <c r="C713" s="104">
        <f>C714+C715</f>
        <v>0</v>
      </c>
    </row>
    <row r="714" spans="1:3" ht="36" hidden="1">
      <c r="A714" s="21" t="s">
        <v>1442</v>
      </c>
      <c r="B714" s="20" t="s">
        <v>1443</v>
      </c>
      <c r="C714" s="105"/>
    </row>
    <row r="715" spans="1:3" ht="54" hidden="1">
      <c r="A715" s="21" t="s">
        <v>1444</v>
      </c>
      <c r="B715" s="20" t="s">
        <v>1445</v>
      </c>
      <c r="C715" s="105"/>
    </row>
    <row r="716" spans="1:3" ht="36" hidden="1">
      <c r="A716" s="21" t="s">
        <v>34</v>
      </c>
      <c r="B716" s="20" t="s">
        <v>35</v>
      </c>
      <c r="C716" s="104">
        <f>C717+C718</f>
        <v>0</v>
      </c>
    </row>
    <row r="717" spans="1:3" ht="54" hidden="1">
      <c r="A717" s="21" t="s">
        <v>36</v>
      </c>
      <c r="B717" s="20" t="s">
        <v>37</v>
      </c>
      <c r="C717" s="105"/>
    </row>
    <row r="718" spans="1:3" ht="54" hidden="1">
      <c r="A718" s="21" t="s">
        <v>38</v>
      </c>
      <c r="B718" s="20" t="s">
        <v>39</v>
      </c>
      <c r="C718" s="105"/>
    </row>
    <row r="719" spans="1:3" ht="54" hidden="1">
      <c r="A719" s="21" t="s">
        <v>1685</v>
      </c>
      <c r="B719" s="20" t="s">
        <v>1686</v>
      </c>
      <c r="C719" s="104">
        <f>C720</f>
        <v>0</v>
      </c>
    </row>
    <row r="720" spans="1:3" ht="54" hidden="1">
      <c r="A720" s="21" t="s">
        <v>1685</v>
      </c>
      <c r="B720" s="20" t="s">
        <v>1687</v>
      </c>
      <c r="C720" s="105">
        <v>0</v>
      </c>
    </row>
    <row r="721" spans="1:3" ht="36" hidden="1">
      <c r="A721" s="21" t="s">
        <v>1688</v>
      </c>
      <c r="B721" s="20" t="s">
        <v>1689</v>
      </c>
      <c r="C721" s="104">
        <f>C728</f>
        <v>0</v>
      </c>
    </row>
    <row r="722" spans="1:3" ht="36" hidden="1">
      <c r="A722" s="21" t="s">
        <v>1690</v>
      </c>
      <c r="B722" s="20" t="s">
        <v>1691</v>
      </c>
      <c r="C722" s="105"/>
    </row>
    <row r="723" spans="1:3" ht="36" hidden="1">
      <c r="A723" s="21" t="s">
        <v>1692</v>
      </c>
      <c r="B723" s="20" t="s">
        <v>1693</v>
      </c>
      <c r="C723" s="104">
        <f>C724</f>
        <v>0</v>
      </c>
    </row>
    <row r="724" spans="1:3" ht="36" hidden="1">
      <c r="A724" s="21" t="s">
        <v>1534</v>
      </c>
      <c r="B724" s="20" t="s">
        <v>1535</v>
      </c>
      <c r="C724" s="105"/>
    </row>
    <row r="725" spans="1:3" ht="36" hidden="1">
      <c r="A725" s="21" t="s">
        <v>1536</v>
      </c>
      <c r="B725" s="20" t="s">
        <v>1146</v>
      </c>
      <c r="C725" s="104">
        <f>C726</f>
        <v>0</v>
      </c>
    </row>
    <row r="726" spans="1:3" ht="36" hidden="1">
      <c r="A726" s="21" t="s">
        <v>843</v>
      </c>
      <c r="B726" s="20" t="s">
        <v>844</v>
      </c>
      <c r="C726" s="105"/>
    </row>
    <row r="727" spans="1:3" ht="36" hidden="1">
      <c r="A727" s="21" t="s">
        <v>1174</v>
      </c>
      <c r="B727" s="20" t="s">
        <v>1175</v>
      </c>
      <c r="C727" s="105"/>
    </row>
    <row r="728" spans="1:3" ht="36" hidden="1">
      <c r="A728" s="21" t="s">
        <v>1176</v>
      </c>
      <c r="B728" s="20" t="s">
        <v>1177</v>
      </c>
      <c r="C728" s="105"/>
    </row>
    <row r="729" spans="1:3" ht="36" hidden="1">
      <c r="A729" s="21" t="s">
        <v>1178</v>
      </c>
      <c r="B729" s="20" t="s">
        <v>1179</v>
      </c>
      <c r="C729" s="104">
        <f>C730+C735+C740+C745+C746</f>
        <v>0</v>
      </c>
    </row>
    <row r="730" spans="1:3" ht="54" hidden="1">
      <c r="A730" s="21" t="s">
        <v>1180</v>
      </c>
      <c r="B730" s="20" t="s">
        <v>1181</v>
      </c>
      <c r="C730" s="104">
        <f>C731+C732+C733+C734</f>
        <v>0</v>
      </c>
    </row>
    <row r="731" spans="1:3" ht="36" hidden="1">
      <c r="A731" s="21" t="s">
        <v>1182</v>
      </c>
      <c r="B731" s="20" t="s">
        <v>1183</v>
      </c>
      <c r="C731" s="105"/>
    </row>
    <row r="732" spans="1:3" ht="36" hidden="1">
      <c r="A732" s="21" t="s">
        <v>1184</v>
      </c>
      <c r="B732" s="20" t="s">
        <v>1185</v>
      </c>
      <c r="C732" s="105"/>
    </row>
    <row r="733" spans="1:3" ht="36" hidden="1">
      <c r="A733" s="21" t="s">
        <v>1186</v>
      </c>
      <c r="B733" s="20" t="s">
        <v>1187</v>
      </c>
      <c r="C733" s="105"/>
    </row>
    <row r="734" spans="1:3" ht="36" hidden="1">
      <c r="A734" s="21" t="s">
        <v>1188</v>
      </c>
      <c r="B734" s="20" t="s">
        <v>1189</v>
      </c>
      <c r="C734" s="105"/>
    </row>
    <row r="735" spans="1:3" ht="54" hidden="1">
      <c r="A735" s="21" t="s">
        <v>1398</v>
      </c>
      <c r="B735" s="20" t="s">
        <v>1399</v>
      </c>
      <c r="C735" s="104">
        <f>C736+C737+C738+C739</f>
        <v>0</v>
      </c>
    </row>
    <row r="736" spans="1:3" ht="36" hidden="1">
      <c r="A736" s="21" t="s">
        <v>1182</v>
      </c>
      <c r="B736" s="20" t="s">
        <v>1400</v>
      </c>
      <c r="C736" s="105"/>
    </row>
    <row r="737" spans="1:3" ht="36" hidden="1">
      <c r="A737" s="21" t="s">
        <v>1184</v>
      </c>
      <c r="B737" s="20" t="s">
        <v>1401</v>
      </c>
      <c r="C737" s="105"/>
    </row>
    <row r="738" spans="1:3" ht="36" hidden="1">
      <c r="A738" s="21" t="s">
        <v>1186</v>
      </c>
      <c r="B738" s="20" t="s">
        <v>1402</v>
      </c>
      <c r="C738" s="105"/>
    </row>
    <row r="739" spans="1:3" ht="36" hidden="1">
      <c r="A739" s="21" t="s">
        <v>1188</v>
      </c>
      <c r="B739" s="20" t="s">
        <v>1403</v>
      </c>
      <c r="C739" s="105"/>
    </row>
    <row r="740" spans="1:3" ht="54" hidden="1">
      <c r="A740" s="21" t="s">
        <v>1335</v>
      </c>
      <c r="B740" s="20" t="s">
        <v>1336</v>
      </c>
      <c r="C740" s="104">
        <f>C741+C742+C743+C744</f>
        <v>0</v>
      </c>
    </row>
    <row r="741" spans="1:3" ht="36" hidden="1">
      <c r="A741" s="21" t="s">
        <v>1182</v>
      </c>
      <c r="B741" s="20" t="s">
        <v>1337</v>
      </c>
      <c r="C741" s="105"/>
    </row>
    <row r="742" spans="1:3" ht="36" hidden="1">
      <c r="A742" s="21" t="s">
        <v>1184</v>
      </c>
      <c r="B742" s="20" t="s">
        <v>1338</v>
      </c>
      <c r="C742" s="105"/>
    </row>
    <row r="743" spans="1:3" ht="36" hidden="1">
      <c r="A743" s="21" t="s">
        <v>1186</v>
      </c>
      <c r="B743" s="20" t="s">
        <v>1339</v>
      </c>
      <c r="C743" s="105"/>
    </row>
    <row r="744" spans="1:3" ht="36" hidden="1">
      <c r="A744" s="21" t="s">
        <v>1188</v>
      </c>
      <c r="B744" s="20" t="s">
        <v>1340</v>
      </c>
      <c r="C744" s="105"/>
    </row>
    <row r="745" spans="1:3" ht="54" hidden="1">
      <c r="A745" s="21" t="s">
        <v>1341</v>
      </c>
      <c r="B745" s="20" t="s">
        <v>1024</v>
      </c>
      <c r="C745" s="104">
        <f>C746</f>
        <v>0</v>
      </c>
    </row>
    <row r="746" spans="1:3" ht="72" hidden="1">
      <c r="A746" s="21" t="s">
        <v>1025</v>
      </c>
      <c r="B746" s="20" t="s">
        <v>1026</v>
      </c>
      <c r="C746" s="105"/>
    </row>
    <row r="747" spans="1:3" ht="54.6" customHeight="1">
      <c r="A747" s="21" t="s">
        <v>2391</v>
      </c>
      <c r="B747" s="20" t="s">
        <v>2423</v>
      </c>
      <c r="C747" s="105">
        <v>14.9</v>
      </c>
    </row>
    <row r="748" spans="1:3" ht="54.6" customHeight="1">
      <c r="A748" s="21" t="s">
        <v>2424</v>
      </c>
      <c r="B748" s="20" t="s">
        <v>2390</v>
      </c>
      <c r="C748" s="105">
        <v>14.9</v>
      </c>
    </row>
    <row r="749" spans="1:3" ht="36" hidden="1">
      <c r="A749" s="21" t="s">
        <v>2296</v>
      </c>
      <c r="B749" s="20" t="s">
        <v>1968</v>
      </c>
      <c r="C749" s="107"/>
    </row>
    <row r="750" spans="1:3" ht="36" hidden="1">
      <c r="A750" s="21" t="s">
        <v>2296</v>
      </c>
      <c r="B750" s="20" t="s">
        <v>1968</v>
      </c>
      <c r="C750" s="105"/>
    </row>
    <row r="751" spans="1:3">
      <c r="A751" s="21" t="s">
        <v>267</v>
      </c>
      <c r="B751" s="20" t="s">
        <v>2434</v>
      </c>
      <c r="C751" s="107">
        <f>C752+C753</f>
        <v>45.6</v>
      </c>
    </row>
    <row r="752" spans="1:3" ht="74.400000000000006" customHeight="1">
      <c r="A752" s="21" t="s">
        <v>2431</v>
      </c>
      <c r="B752" s="20" t="s">
        <v>2430</v>
      </c>
      <c r="C752" s="105">
        <v>12</v>
      </c>
    </row>
    <row r="753" spans="1:3" ht="102" customHeight="1">
      <c r="A753" s="21" t="s">
        <v>2433</v>
      </c>
      <c r="B753" s="20" t="s">
        <v>2432</v>
      </c>
      <c r="C753" s="105">
        <v>33.6</v>
      </c>
    </row>
    <row r="754" spans="1:3">
      <c r="A754" s="21" t="s">
        <v>2299</v>
      </c>
      <c r="B754" s="20" t="s">
        <v>2302</v>
      </c>
      <c r="C754" s="107">
        <v>5.2</v>
      </c>
    </row>
    <row r="755" spans="1:3" s="24" customFormat="1" ht="17.399999999999999">
      <c r="A755" s="99" t="s">
        <v>1027</v>
      </c>
      <c r="B755" s="23" t="s">
        <v>343</v>
      </c>
      <c r="C755" s="106">
        <f>C756+C823</f>
        <v>16935.5</v>
      </c>
    </row>
    <row r="756" spans="1:3" s="24" customFormat="1" ht="34.799999999999997">
      <c r="A756" s="12" t="s">
        <v>1028</v>
      </c>
      <c r="B756" s="23" t="s">
        <v>344</v>
      </c>
      <c r="C756" s="106">
        <f>C757+C760+C822</f>
        <v>14385.5</v>
      </c>
    </row>
    <row r="757" spans="1:3" s="24" customFormat="1" ht="36">
      <c r="A757" s="4" t="s">
        <v>2372</v>
      </c>
      <c r="B757" s="25" t="s">
        <v>2371</v>
      </c>
      <c r="C757" s="106">
        <v>10514.1</v>
      </c>
    </row>
    <row r="758" spans="1:3" ht="37.5" customHeight="1">
      <c r="A758" s="4" t="s">
        <v>1029</v>
      </c>
      <c r="B758" s="25" t="s">
        <v>2318</v>
      </c>
      <c r="C758" s="104">
        <v>10514.1</v>
      </c>
    </row>
    <row r="759" spans="1:3" ht="38.25" hidden="1" customHeight="1">
      <c r="A759" s="4" t="s">
        <v>1088</v>
      </c>
      <c r="B759" s="25" t="s">
        <v>1962</v>
      </c>
      <c r="C759" s="105">
        <v>200</v>
      </c>
    </row>
    <row r="760" spans="1:3" ht="19.5" customHeight="1">
      <c r="A760" s="12" t="s">
        <v>453</v>
      </c>
      <c r="B760" s="11" t="s">
        <v>2327</v>
      </c>
      <c r="C760" s="107">
        <v>3782.9</v>
      </c>
    </row>
    <row r="761" spans="1:3" ht="38.25" hidden="1" customHeight="1">
      <c r="A761" s="26" t="s">
        <v>1679</v>
      </c>
      <c r="B761" s="11" t="s">
        <v>1154</v>
      </c>
      <c r="C761" s="105"/>
    </row>
    <row r="762" spans="1:3" ht="78" hidden="1" customHeight="1">
      <c r="A762" s="4" t="s">
        <v>1360</v>
      </c>
      <c r="B762" s="11" t="s">
        <v>1155</v>
      </c>
      <c r="C762" s="105"/>
    </row>
    <row r="763" spans="1:3" ht="38.25" hidden="1" customHeight="1">
      <c r="A763" s="4" t="s">
        <v>1075</v>
      </c>
      <c r="B763" s="11" t="s">
        <v>1156</v>
      </c>
      <c r="C763" s="105"/>
    </row>
    <row r="764" spans="1:3" ht="60.75" hidden="1" customHeight="1">
      <c r="A764" s="4" t="s">
        <v>1600</v>
      </c>
      <c r="B764" s="11" t="s">
        <v>1157</v>
      </c>
      <c r="C764" s="104"/>
    </row>
    <row r="765" spans="1:3" ht="57" hidden="1" customHeight="1">
      <c r="A765" s="4" t="s">
        <v>1108</v>
      </c>
      <c r="B765" s="11" t="s">
        <v>1157</v>
      </c>
      <c r="C765" s="104"/>
    </row>
    <row r="766" spans="1:3" ht="80.25" hidden="1" customHeight="1">
      <c r="A766" s="35" t="s">
        <v>1732</v>
      </c>
      <c r="B766" s="11" t="s">
        <v>1156</v>
      </c>
      <c r="C766" s="105"/>
    </row>
    <row r="767" spans="1:3" ht="53.25" hidden="1" customHeight="1">
      <c r="A767" s="29" t="s">
        <v>1130</v>
      </c>
      <c r="B767" s="259" t="s">
        <v>1158</v>
      </c>
      <c r="C767" s="105"/>
    </row>
    <row r="768" spans="1:3" ht="42" hidden="1" customHeight="1">
      <c r="A768" s="4" t="s">
        <v>1609</v>
      </c>
      <c r="B768" s="11" t="s">
        <v>1386</v>
      </c>
      <c r="C768" s="104"/>
    </row>
    <row r="769" spans="1:6" ht="91.5" hidden="1" customHeight="1">
      <c r="A769" s="4" t="s">
        <v>1731</v>
      </c>
      <c r="B769" s="11" t="s">
        <v>1159</v>
      </c>
      <c r="C769" s="105"/>
    </row>
    <row r="770" spans="1:6" ht="25.5" hidden="1" customHeight="1">
      <c r="A770" s="4" t="s">
        <v>1780</v>
      </c>
      <c r="B770" s="11" t="s">
        <v>1961</v>
      </c>
      <c r="C770" s="105"/>
    </row>
    <row r="771" spans="1:6" ht="78" hidden="1" customHeight="1">
      <c r="A771" s="4" t="s">
        <v>1781</v>
      </c>
      <c r="B771" s="11" t="s">
        <v>1192</v>
      </c>
      <c r="C771" s="105"/>
    </row>
    <row r="772" spans="1:6" ht="65.25" hidden="1" customHeight="1">
      <c r="A772" s="2" t="s">
        <v>1782</v>
      </c>
      <c r="B772" s="11" t="s">
        <v>1192</v>
      </c>
      <c r="C772" s="105"/>
    </row>
    <row r="773" spans="1:6" ht="53.25" hidden="1" customHeight="1">
      <c r="A773" s="4" t="s">
        <v>1783</v>
      </c>
      <c r="B773" s="11" t="s">
        <v>1192</v>
      </c>
      <c r="C773" s="105"/>
    </row>
    <row r="774" spans="1:6" ht="75.75" hidden="1" customHeight="1">
      <c r="A774" s="4" t="s">
        <v>1784</v>
      </c>
      <c r="B774" s="11" t="s">
        <v>947</v>
      </c>
      <c r="C774" s="105"/>
    </row>
    <row r="775" spans="1:6" s="24" customFormat="1" ht="21" hidden="1" customHeight="1">
      <c r="A775" s="12" t="s">
        <v>1089</v>
      </c>
      <c r="B775" s="23"/>
      <c r="C775" s="107">
        <f>SUM(C776:C803)</f>
        <v>176.6</v>
      </c>
      <c r="D775" s="167"/>
      <c r="F775" s="24">
        <v>242510.8</v>
      </c>
    </row>
    <row r="776" spans="1:6" ht="84" hidden="1" customHeight="1">
      <c r="A776" s="26" t="s">
        <v>1090</v>
      </c>
      <c r="B776" s="11" t="s">
        <v>345</v>
      </c>
      <c r="C776" s="105"/>
    </row>
    <row r="777" spans="1:6" ht="60" hidden="1" customHeight="1">
      <c r="A777" s="4" t="s">
        <v>1785</v>
      </c>
      <c r="B777" s="267" t="s">
        <v>1963</v>
      </c>
      <c r="C777" s="105">
        <v>176.6</v>
      </c>
    </row>
    <row r="778" spans="1:6" ht="80.25" hidden="1" customHeight="1">
      <c r="A778" s="28" t="s">
        <v>1786</v>
      </c>
      <c r="B778" s="191" t="s">
        <v>28</v>
      </c>
      <c r="C778" s="105"/>
    </row>
    <row r="779" spans="1:6" ht="37.5" hidden="1" customHeight="1">
      <c r="A779" s="26" t="s">
        <v>1787</v>
      </c>
      <c r="B779" s="259" t="s">
        <v>1580</v>
      </c>
      <c r="C779" s="105"/>
    </row>
    <row r="780" spans="1:6" ht="114.75" hidden="1" customHeight="1">
      <c r="A780" s="4" t="s">
        <v>1788</v>
      </c>
      <c r="B780" s="11" t="s">
        <v>1191</v>
      </c>
      <c r="C780" s="104"/>
    </row>
    <row r="781" spans="1:6" ht="112.5" hidden="1" customHeight="1">
      <c r="A781" s="261" t="s">
        <v>1793</v>
      </c>
      <c r="B781" s="259" t="s">
        <v>1132</v>
      </c>
      <c r="C781" s="105"/>
      <c r="F781" s="197"/>
    </row>
    <row r="782" spans="1:6" ht="136.5" hidden="1" customHeight="1">
      <c r="A782" s="4" t="s">
        <v>1954</v>
      </c>
      <c r="B782" s="262" t="s">
        <v>397</v>
      </c>
      <c r="C782" s="105"/>
    </row>
    <row r="783" spans="1:6" ht="176.25" hidden="1" customHeight="1">
      <c r="A783" s="4" t="s">
        <v>1939</v>
      </c>
      <c r="B783" s="263" t="s">
        <v>464</v>
      </c>
      <c r="C783" s="105"/>
    </row>
    <row r="784" spans="1:6" ht="188.25" hidden="1" customHeight="1">
      <c r="A784" s="35" t="s">
        <v>1953</v>
      </c>
      <c r="B784" s="264" t="s">
        <v>465</v>
      </c>
      <c r="C784" s="136"/>
    </row>
    <row r="785" spans="1:6" ht="197.25" hidden="1" customHeight="1">
      <c r="A785" s="4" t="s">
        <v>1944</v>
      </c>
      <c r="B785" s="263" t="s">
        <v>470</v>
      </c>
      <c r="C785" s="265"/>
    </row>
    <row r="786" spans="1:6" ht="154.5" hidden="1" customHeight="1">
      <c r="A786" s="28" t="s">
        <v>1940</v>
      </c>
      <c r="B786" s="263" t="s">
        <v>1254</v>
      </c>
      <c r="C786" s="265"/>
    </row>
    <row r="787" spans="1:6" s="190" customFormat="1" ht="145.5" hidden="1" customHeight="1">
      <c r="A787" s="27" t="s">
        <v>1941</v>
      </c>
      <c r="B787" s="263" t="s">
        <v>463</v>
      </c>
      <c r="C787" s="136"/>
    </row>
    <row r="788" spans="1:6" s="190" customFormat="1" ht="141.75" hidden="1" customHeight="1">
      <c r="A788" s="28" t="s">
        <v>1942</v>
      </c>
      <c r="B788" s="263" t="s">
        <v>1253</v>
      </c>
      <c r="C788" s="136"/>
    </row>
    <row r="789" spans="1:6" s="190" customFormat="1" ht="142.5" hidden="1" customHeight="1">
      <c r="A789" s="28" t="s">
        <v>1943</v>
      </c>
      <c r="B789" s="266" t="s">
        <v>396</v>
      </c>
      <c r="C789" s="105"/>
    </row>
    <row r="790" spans="1:6" ht="150.75" hidden="1" customHeight="1">
      <c r="A790" s="4" t="s">
        <v>1945</v>
      </c>
      <c r="B790" s="263" t="s">
        <v>466</v>
      </c>
      <c r="C790" s="136"/>
    </row>
    <row r="791" spans="1:6" ht="186.75" hidden="1" customHeight="1">
      <c r="A791" s="28" t="s">
        <v>1946</v>
      </c>
      <c r="B791" s="263" t="s">
        <v>1255</v>
      </c>
      <c r="C791" s="136"/>
    </row>
    <row r="792" spans="1:6" s="190" customFormat="1" ht="195" hidden="1" customHeight="1">
      <c r="A792" s="4" t="s">
        <v>1947</v>
      </c>
      <c r="B792" s="263" t="s">
        <v>468</v>
      </c>
      <c r="C792" s="136"/>
    </row>
    <row r="793" spans="1:6" ht="195" hidden="1" customHeight="1">
      <c r="A793" s="4" t="s">
        <v>1948</v>
      </c>
      <c r="B793" s="263" t="s">
        <v>469</v>
      </c>
      <c r="C793" s="265"/>
      <c r="D793" s="190"/>
      <c r="E793" s="190"/>
      <c r="F793" s="190"/>
    </row>
    <row r="794" spans="1:6" ht="117" hidden="1" customHeight="1">
      <c r="A794" s="28" t="s">
        <v>1949</v>
      </c>
      <c r="B794" s="263" t="s">
        <v>1252</v>
      </c>
      <c r="C794" s="265"/>
      <c r="D794" s="190"/>
      <c r="E794" s="190"/>
      <c r="F794" s="190"/>
    </row>
    <row r="795" spans="1:6" s="190" customFormat="1" ht="143.25" hidden="1" customHeight="1">
      <c r="A795" s="4" t="s">
        <v>1950</v>
      </c>
      <c r="B795" s="263" t="s">
        <v>1667</v>
      </c>
      <c r="C795" s="105"/>
    </row>
    <row r="796" spans="1:6" s="190" customFormat="1" ht="150.75" hidden="1" customHeight="1">
      <c r="A796" s="4" t="s">
        <v>1951</v>
      </c>
      <c r="B796" s="263" t="s">
        <v>467</v>
      </c>
      <c r="C796" s="265"/>
      <c r="F796" s="190">
        <v>44557.3</v>
      </c>
    </row>
    <row r="797" spans="1:6" s="190" customFormat="1" ht="173.25" hidden="1" customHeight="1">
      <c r="A797" s="28" t="s">
        <v>1952</v>
      </c>
      <c r="B797" s="263" t="s">
        <v>1256</v>
      </c>
      <c r="C797" s="265"/>
    </row>
    <row r="798" spans="1:6" s="190" customFormat="1" ht="53.25" hidden="1" customHeight="1">
      <c r="A798" s="4" t="s">
        <v>1789</v>
      </c>
      <c r="B798" s="259" t="s">
        <v>1190</v>
      </c>
      <c r="C798" s="105"/>
      <c r="F798" s="190">
        <v>12305</v>
      </c>
    </row>
    <row r="799" spans="1:6" ht="115.5" hidden="1" customHeight="1">
      <c r="A799" s="27" t="s">
        <v>1790</v>
      </c>
      <c r="B799" s="259" t="s">
        <v>1190</v>
      </c>
      <c r="C799" s="105"/>
    </row>
    <row r="800" spans="1:6" ht="81" hidden="1" customHeight="1">
      <c r="A800" s="27" t="s">
        <v>1778</v>
      </c>
      <c r="B800" s="259" t="s">
        <v>1190</v>
      </c>
      <c r="C800" s="105"/>
    </row>
    <row r="801" spans="1:3" ht="96" hidden="1" customHeight="1">
      <c r="A801" s="27" t="s">
        <v>1779</v>
      </c>
      <c r="B801" s="259" t="s">
        <v>1190</v>
      </c>
      <c r="C801" s="105"/>
    </row>
    <row r="802" spans="1:3" ht="21" hidden="1" customHeight="1">
      <c r="A802" s="26" t="s">
        <v>1791</v>
      </c>
      <c r="B802" s="259" t="s">
        <v>1190</v>
      </c>
      <c r="C802" s="105"/>
    </row>
    <row r="803" spans="1:3" ht="42.75" hidden="1" customHeight="1">
      <c r="A803" s="26" t="s">
        <v>1792</v>
      </c>
      <c r="B803" s="259" t="s">
        <v>1190</v>
      </c>
      <c r="C803" s="105"/>
    </row>
    <row r="804" spans="1:3" s="24" customFormat="1" ht="19.5" hidden="1" customHeight="1">
      <c r="A804" s="30" t="s">
        <v>99</v>
      </c>
      <c r="B804" s="23"/>
      <c r="C804" s="107"/>
    </row>
    <row r="805" spans="1:3" ht="42" hidden="1" customHeight="1">
      <c r="A805" s="4" t="s">
        <v>186</v>
      </c>
      <c r="B805" s="11" t="s">
        <v>1160</v>
      </c>
      <c r="C805" s="105"/>
    </row>
    <row r="806" spans="1:3" ht="39" hidden="1" customHeight="1">
      <c r="A806" s="4" t="s">
        <v>1419</v>
      </c>
      <c r="B806" s="11" t="s">
        <v>1160</v>
      </c>
      <c r="C806" s="105"/>
    </row>
    <row r="807" spans="1:3" ht="46.5" hidden="1" customHeight="1">
      <c r="A807" s="31" t="s">
        <v>187</v>
      </c>
      <c r="B807" s="11" t="s">
        <v>1161</v>
      </c>
      <c r="C807" s="143"/>
    </row>
    <row r="808" spans="1:3" ht="40.5" hidden="1" customHeight="1">
      <c r="A808" s="4" t="s">
        <v>188</v>
      </c>
      <c r="B808" s="11" t="s">
        <v>1193</v>
      </c>
      <c r="C808" s="105"/>
    </row>
    <row r="809" spans="1:3" ht="42.75" hidden="1" customHeight="1">
      <c r="A809" s="4" t="s">
        <v>460</v>
      </c>
      <c r="B809" s="11" t="s">
        <v>1283</v>
      </c>
      <c r="C809" s="105">
        <v>0</v>
      </c>
    </row>
    <row r="810" spans="1:3" ht="54.75" customHeight="1">
      <c r="A810" s="4" t="s">
        <v>2326</v>
      </c>
      <c r="B810" s="11" t="s">
        <v>2325</v>
      </c>
      <c r="C810" s="105">
        <v>3782.9</v>
      </c>
    </row>
    <row r="811" spans="1:3" ht="38.25" hidden="1" customHeight="1">
      <c r="A811" s="4" t="s">
        <v>189</v>
      </c>
      <c r="B811" s="11" t="s">
        <v>1762</v>
      </c>
      <c r="C811" s="105"/>
    </row>
    <row r="812" spans="1:3" ht="41.25" hidden="1" customHeight="1">
      <c r="A812" s="4" t="s">
        <v>190</v>
      </c>
      <c r="B812" s="11" t="s">
        <v>1763</v>
      </c>
      <c r="C812" s="105"/>
    </row>
    <row r="813" spans="1:3" ht="54" hidden="1">
      <c r="A813" s="4" t="s">
        <v>191</v>
      </c>
      <c r="B813" s="11" t="s">
        <v>1763</v>
      </c>
      <c r="C813" s="104"/>
    </row>
    <row r="814" spans="1:3" ht="35.25" hidden="1" customHeight="1">
      <c r="A814" s="29" t="s">
        <v>448</v>
      </c>
      <c r="B814" s="11" t="s">
        <v>1283</v>
      </c>
      <c r="C814" s="105"/>
    </row>
    <row r="815" spans="1:3" ht="54" hidden="1" customHeight="1">
      <c r="A815" s="163" t="s">
        <v>447</v>
      </c>
      <c r="B815" s="11" t="s">
        <v>1283</v>
      </c>
      <c r="C815" s="105"/>
    </row>
    <row r="816" spans="1:3" s="24" customFormat="1" ht="20.25" hidden="1" customHeight="1">
      <c r="A816" s="12" t="s">
        <v>1272</v>
      </c>
      <c r="B816" s="23" t="s">
        <v>2320</v>
      </c>
      <c r="C816" s="137">
        <f>C817</f>
        <v>0</v>
      </c>
    </row>
    <row r="817" spans="1:3" ht="35.25" hidden="1" customHeight="1">
      <c r="A817" s="4" t="s">
        <v>1273</v>
      </c>
      <c r="B817" s="11" t="s">
        <v>2319</v>
      </c>
      <c r="C817" s="136">
        <v>0</v>
      </c>
    </row>
    <row r="818" spans="1:3" ht="66.75" hidden="1" customHeight="1">
      <c r="A818" s="193" t="s">
        <v>215</v>
      </c>
      <c r="B818" s="20" t="s">
        <v>879</v>
      </c>
      <c r="C818" s="143"/>
    </row>
    <row r="819" spans="1:3" ht="81" hidden="1" customHeight="1">
      <c r="A819" s="21" t="s">
        <v>216</v>
      </c>
      <c r="B819" s="20" t="s">
        <v>880</v>
      </c>
      <c r="C819" s="143"/>
    </row>
    <row r="820" spans="1:3" ht="51" hidden="1" customHeight="1">
      <c r="A820" s="193" t="s">
        <v>1449</v>
      </c>
      <c r="B820" s="20" t="s">
        <v>881</v>
      </c>
      <c r="C820" s="143"/>
    </row>
    <row r="821" spans="1:3" ht="72.75" hidden="1" customHeight="1">
      <c r="A821" s="21" t="s">
        <v>1450</v>
      </c>
      <c r="B821" s="20" t="s">
        <v>882</v>
      </c>
      <c r="C821" s="144"/>
    </row>
    <row r="822" spans="1:3" ht="72.75" customHeight="1">
      <c r="A822" s="21"/>
      <c r="B822" s="20" t="s">
        <v>2429</v>
      </c>
      <c r="C822" s="105">
        <v>88.5</v>
      </c>
    </row>
    <row r="823" spans="1:3" ht="72.75" customHeight="1">
      <c r="A823" s="21" t="s">
        <v>1272</v>
      </c>
      <c r="B823" s="20" t="s">
        <v>2400</v>
      </c>
      <c r="C823" s="107">
        <v>2550</v>
      </c>
    </row>
    <row r="824" spans="1:3" ht="72.75" customHeight="1">
      <c r="A824" s="21" t="s">
        <v>2402</v>
      </c>
      <c r="B824" s="20" t="s">
        <v>2401</v>
      </c>
      <c r="C824" s="105">
        <v>2550</v>
      </c>
    </row>
    <row r="826" spans="1:3">
      <c r="A826" s="13" t="s">
        <v>1451</v>
      </c>
    </row>
    <row r="828" spans="1:3" hidden="1">
      <c r="A828" s="13" t="s">
        <v>1452</v>
      </c>
      <c r="C828" s="32" t="e">
        <f>#REF!</f>
        <v>#REF!</v>
      </c>
    </row>
    <row r="829" spans="1:3" hidden="1">
      <c r="A829" s="13" t="s">
        <v>1873</v>
      </c>
    </row>
    <row r="830" spans="1:3" hidden="1"/>
    <row r="831" spans="1:3" hidden="1">
      <c r="C831" s="33" t="e">
        <f>#REF!-C828</f>
        <v>#REF!</v>
      </c>
    </row>
    <row r="832" spans="1:3" hidden="1"/>
    <row r="833" spans="1:3" hidden="1"/>
    <row r="834" spans="1:3" hidden="1">
      <c r="C834" s="14">
        <v>3120</v>
      </c>
    </row>
    <row r="835" spans="1:3" hidden="1"/>
    <row r="836" spans="1:3" hidden="1"/>
    <row r="837" spans="1:3" hidden="1"/>
    <row r="838" spans="1:3" hidden="1">
      <c r="A838" s="13">
        <v>9086</v>
      </c>
    </row>
  </sheetData>
  <mergeCells count="3">
    <mergeCell ref="A7:B7"/>
    <mergeCell ref="B2:C2"/>
    <mergeCell ref="B3:C3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topLeftCell="A79"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15" customWidth="1"/>
    <col min="2" max="2" width="73.44140625" style="15" customWidth="1"/>
    <col min="3" max="3" width="15.44140625" style="15" customWidth="1"/>
    <col min="4" max="4" width="70.33203125" style="15" customWidth="1"/>
    <col min="5" max="5" width="16.6640625" style="135" hidden="1" customWidth="1"/>
    <col min="6" max="8" width="0" style="15" hidden="1" customWidth="1"/>
    <col min="9" max="16384" width="10.44140625" style="15"/>
  </cols>
  <sheetData>
    <row r="1" spans="1:7">
      <c r="D1" s="15" t="s">
        <v>147</v>
      </c>
    </row>
    <row r="2" spans="1:7" ht="24.75" customHeight="1">
      <c r="D2" s="97" t="s">
        <v>601</v>
      </c>
      <c r="E2" s="216"/>
    </row>
    <row r="3" spans="1:7" ht="26.25" customHeight="1">
      <c r="D3" s="200" t="s">
        <v>1776</v>
      </c>
      <c r="E3" s="217"/>
      <c r="F3" s="198"/>
      <c r="G3" s="198"/>
    </row>
    <row r="4" spans="1:7" ht="26.25" customHeight="1">
      <c r="D4" s="198"/>
      <c r="E4" s="218"/>
      <c r="F4" s="198"/>
      <c r="G4" s="198"/>
    </row>
    <row r="5" spans="1:7" ht="16.5" customHeight="1">
      <c r="D5" s="97"/>
      <c r="E5" s="216"/>
    </row>
    <row r="6" spans="1:7" ht="17.25" customHeight="1">
      <c r="A6" s="482" t="s">
        <v>1794</v>
      </c>
      <c r="B6" s="483"/>
      <c r="C6" s="483"/>
      <c r="D6" s="483"/>
      <c r="E6" s="219"/>
    </row>
    <row r="7" spans="1:7">
      <c r="A7" s="70"/>
      <c r="B7" s="172"/>
      <c r="C7" s="172"/>
      <c r="D7" s="173"/>
      <c r="E7" s="220"/>
    </row>
    <row r="8" spans="1:7" ht="15.75" customHeight="1">
      <c r="A8" s="484" t="s">
        <v>1164</v>
      </c>
      <c r="B8" s="485" t="s">
        <v>974</v>
      </c>
      <c r="C8" s="486" t="s">
        <v>1797</v>
      </c>
      <c r="D8" s="486" t="s">
        <v>975</v>
      </c>
      <c r="E8" s="221"/>
    </row>
    <row r="9" spans="1:7" ht="54" customHeight="1">
      <c r="A9" s="484"/>
      <c r="B9" s="486"/>
      <c r="C9" s="486"/>
      <c r="D9" s="485"/>
      <c r="E9" s="222"/>
      <c r="F9" s="15">
        <v>2015</v>
      </c>
      <c r="G9" s="15">
        <v>2016</v>
      </c>
    </row>
    <row r="10" spans="1:7" ht="57.75" customHeight="1">
      <c r="A10" s="174">
        <v>1</v>
      </c>
      <c r="B10" s="5" t="s">
        <v>1049</v>
      </c>
      <c r="C10" s="175">
        <v>250</v>
      </c>
      <c r="D10" s="201" t="s">
        <v>574</v>
      </c>
      <c r="E10" s="227" t="s">
        <v>1876</v>
      </c>
    </row>
    <row r="11" spans="1:7" ht="60" customHeight="1">
      <c r="A11" s="174">
        <v>2</v>
      </c>
      <c r="B11" s="201" t="s">
        <v>1810</v>
      </c>
      <c r="C11" s="175">
        <v>10</v>
      </c>
      <c r="D11" s="201" t="s">
        <v>574</v>
      </c>
      <c r="E11" s="227" t="s">
        <v>1877</v>
      </c>
      <c r="F11" s="15">
        <v>10</v>
      </c>
      <c r="G11" s="15">
        <v>10</v>
      </c>
    </row>
    <row r="12" spans="1:7" ht="39.75" customHeight="1">
      <c r="A12" s="174">
        <v>3</v>
      </c>
      <c r="B12" s="5" t="s">
        <v>1811</v>
      </c>
      <c r="C12" s="175">
        <v>80</v>
      </c>
      <c r="D12" s="5" t="s">
        <v>876</v>
      </c>
      <c r="E12" s="228" t="s">
        <v>1878</v>
      </c>
      <c r="F12" s="15">
        <v>80</v>
      </c>
      <c r="G12" s="15">
        <v>80</v>
      </c>
    </row>
    <row r="13" spans="1:7" ht="57.75" customHeight="1">
      <c r="A13" s="174">
        <v>4</v>
      </c>
      <c r="B13" s="202" t="s">
        <v>1806</v>
      </c>
      <c r="C13" s="175">
        <v>95</v>
      </c>
      <c r="D13" s="5" t="s">
        <v>876</v>
      </c>
      <c r="E13" s="228" t="s">
        <v>1879</v>
      </c>
      <c r="F13" s="15">
        <v>0</v>
      </c>
      <c r="G13" s="15">
        <v>0</v>
      </c>
    </row>
    <row r="14" spans="1:7" ht="57.75" customHeight="1">
      <c r="A14" s="174">
        <v>5</v>
      </c>
      <c r="B14" s="5" t="s">
        <v>1872</v>
      </c>
      <c r="C14" s="175">
        <v>1316.1</v>
      </c>
      <c r="D14" s="5" t="s">
        <v>471</v>
      </c>
      <c r="E14" s="223" t="s">
        <v>1893</v>
      </c>
    </row>
    <row r="15" spans="1:7" ht="75.75" customHeight="1">
      <c r="A15" s="174">
        <v>6</v>
      </c>
      <c r="B15" s="5" t="s">
        <v>29</v>
      </c>
      <c r="C15" s="175">
        <v>2483</v>
      </c>
      <c r="D15" s="5" t="s">
        <v>471</v>
      </c>
      <c r="E15" s="223" t="s">
        <v>1894</v>
      </c>
      <c r="F15" s="15">
        <v>1983</v>
      </c>
      <c r="G15" s="15">
        <v>0</v>
      </c>
    </row>
    <row r="16" spans="1:7" ht="55.5" customHeight="1">
      <c r="A16" s="174">
        <v>7</v>
      </c>
      <c r="B16" s="28" t="s">
        <v>1800</v>
      </c>
      <c r="C16" s="175">
        <v>1680.4</v>
      </c>
      <c r="D16" s="5" t="s">
        <v>471</v>
      </c>
      <c r="E16" s="223" t="s">
        <v>1889</v>
      </c>
      <c r="F16" s="15">
        <v>1130</v>
      </c>
      <c r="G16" s="15">
        <v>1190</v>
      </c>
    </row>
    <row r="17" spans="1:7" ht="92.25" customHeight="1">
      <c r="A17" s="174">
        <v>8</v>
      </c>
      <c r="B17" s="28" t="s">
        <v>1812</v>
      </c>
      <c r="C17" s="175">
        <v>305.5</v>
      </c>
      <c r="D17" s="5" t="s">
        <v>471</v>
      </c>
      <c r="E17" s="223" t="s">
        <v>1895</v>
      </c>
      <c r="F17" s="15">
        <v>305.5</v>
      </c>
      <c r="G17" s="15">
        <v>305.5</v>
      </c>
    </row>
    <row r="18" spans="1:7" s="210" customFormat="1" ht="66.75" hidden="1" customHeight="1">
      <c r="A18" s="207">
        <v>9</v>
      </c>
      <c r="B18" s="208" t="s">
        <v>1798</v>
      </c>
      <c r="C18" s="209"/>
      <c r="D18" s="208" t="s">
        <v>471</v>
      </c>
      <c r="E18" s="224"/>
      <c r="F18" s="210">
        <v>960</v>
      </c>
      <c r="G18" s="210">
        <v>920</v>
      </c>
    </row>
    <row r="19" spans="1:7" ht="89.25" customHeight="1">
      <c r="A19" s="174">
        <v>9</v>
      </c>
      <c r="B19" s="201" t="s">
        <v>1799</v>
      </c>
      <c r="C19" s="175">
        <v>1002</v>
      </c>
      <c r="D19" s="5" t="s">
        <v>471</v>
      </c>
      <c r="E19" s="223" t="s">
        <v>1892</v>
      </c>
      <c r="F19" s="15">
        <v>1267</v>
      </c>
      <c r="G19" s="15">
        <v>1569</v>
      </c>
    </row>
    <row r="20" spans="1:7" ht="70.5" customHeight="1">
      <c r="A20" s="174">
        <v>10</v>
      </c>
      <c r="B20" s="201" t="s">
        <v>1808</v>
      </c>
      <c r="C20" s="175">
        <v>377</v>
      </c>
      <c r="D20" s="5" t="s">
        <v>471</v>
      </c>
      <c r="E20" s="223" t="s">
        <v>1891</v>
      </c>
      <c r="F20" s="15">
        <v>397</v>
      </c>
      <c r="G20" s="15">
        <v>427</v>
      </c>
    </row>
    <row r="21" spans="1:7" ht="70.5" customHeight="1">
      <c r="A21" s="174">
        <v>11</v>
      </c>
      <c r="B21" s="201" t="s">
        <v>1809</v>
      </c>
      <c r="C21" s="175">
        <v>1492.6</v>
      </c>
      <c r="D21" s="5" t="s">
        <v>471</v>
      </c>
      <c r="E21" s="223" t="s">
        <v>1890</v>
      </c>
      <c r="F21" s="15">
        <v>1888.6</v>
      </c>
      <c r="G21" s="15">
        <v>2284.1999999999998</v>
      </c>
    </row>
    <row r="22" spans="1:7" ht="59.25" customHeight="1">
      <c r="A22" s="174">
        <v>12</v>
      </c>
      <c r="B22" s="201" t="s">
        <v>30</v>
      </c>
      <c r="C22" s="175">
        <v>200</v>
      </c>
      <c r="D22" s="5" t="s">
        <v>241</v>
      </c>
      <c r="E22" s="228" t="s">
        <v>317</v>
      </c>
      <c r="F22" s="15">
        <v>202</v>
      </c>
      <c r="G22" s="15">
        <v>202.5</v>
      </c>
    </row>
    <row r="23" spans="1:7" ht="78" customHeight="1">
      <c r="A23" s="174">
        <v>13</v>
      </c>
      <c r="B23" s="5" t="s">
        <v>1807</v>
      </c>
      <c r="C23" s="175">
        <v>3032.4</v>
      </c>
      <c r="D23" s="5" t="s">
        <v>241</v>
      </c>
      <c r="E23" s="228" t="s">
        <v>1880</v>
      </c>
      <c r="F23" s="15">
        <v>2128.1999999999998</v>
      </c>
      <c r="G23" s="15">
        <v>2010.5</v>
      </c>
    </row>
    <row r="24" spans="1:7" ht="87.75" customHeight="1">
      <c r="A24" s="203">
        <v>14</v>
      </c>
      <c r="B24" s="28" t="s">
        <v>1813</v>
      </c>
      <c r="C24" s="175">
        <v>113</v>
      </c>
      <c r="D24" s="5" t="s">
        <v>241</v>
      </c>
      <c r="E24" s="228" t="s">
        <v>1881</v>
      </c>
      <c r="F24" s="15">
        <v>123</v>
      </c>
      <c r="G24" s="15">
        <v>93</v>
      </c>
    </row>
    <row r="25" spans="1:7" ht="64.5" customHeight="1">
      <c r="A25" s="203">
        <v>15</v>
      </c>
      <c r="B25" s="201" t="s">
        <v>1802</v>
      </c>
      <c r="C25" s="175">
        <v>389</v>
      </c>
      <c r="D25" s="5" t="s">
        <v>241</v>
      </c>
      <c r="E25" s="223" t="s">
        <v>1888</v>
      </c>
      <c r="F25" s="15">
        <v>389</v>
      </c>
      <c r="G25" s="15">
        <v>0</v>
      </c>
    </row>
    <row r="26" spans="1:7" ht="56.25" customHeight="1">
      <c r="A26" s="174">
        <v>16</v>
      </c>
      <c r="B26" s="28" t="s">
        <v>977</v>
      </c>
      <c r="C26" s="175">
        <v>533</v>
      </c>
      <c r="D26" s="5" t="s">
        <v>241</v>
      </c>
      <c r="E26" s="228" t="s">
        <v>1882</v>
      </c>
      <c r="F26" s="15">
        <v>4901.3999999999996</v>
      </c>
      <c r="G26" s="15">
        <v>0</v>
      </c>
    </row>
    <row r="27" spans="1:7" ht="59.25" customHeight="1">
      <c r="A27" s="174">
        <v>17</v>
      </c>
      <c r="B27" s="28" t="s">
        <v>1748</v>
      </c>
      <c r="C27" s="175">
        <v>540</v>
      </c>
      <c r="D27" s="5" t="s">
        <v>241</v>
      </c>
      <c r="E27" s="228" t="s">
        <v>1883</v>
      </c>
      <c r="F27" s="15">
        <v>540</v>
      </c>
      <c r="G27" s="15">
        <v>540</v>
      </c>
    </row>
    <row r="28" spans="1:7" ht="85.5" customHeight="1">
      <c r="A28" s="204">
        <v>18</v>
      </c>
      <c r="B28" s="205" t="s">
        <v>1803</v>
      </c>
      <c r="C28" s="206">
        <v>30</v>
      </c>
      <c r="D28" s="5" t="s">
        <v>1804</v>
      </c>
      <c r="E28" s="228" t="s">
        <v>1884</v>
      </c>
      <c r="F28" s="15">
        <v>40</v>
      </c>
      <c r="G28" s="15">
        <v>0</v>
      </c>
    </row>
    <row r="29" spans="1:7" ht="59.25" customHeight="1">
      <c r="A29" s="204">
        <v>19</v>
      </c>
      <c r="B29" s="28" t="s">
        <v>694</v>
      </c>
      <c r="C29" s="206">
        <v>506</v>
      </c>
      <c r="D29" s="205" t="s">
        <v>813</v>
      </c>
      <c r="E29" s="228" t="s">
        <v>1885</v>
      </c>
      <c r="F29" s="15">
        <v>0</v>
      </c>
      <c r="G29" s="15">
        <v>0</v>
      </c>
    </row>
    <row r="30" spans="1:7" ht="56.25" hidden="1" customHeight="1">
      <c r="A30" s="204">
        <v>21</v>
      </c>
      <c r="B30" s="140" t="s">
        <v>875</v>
      </c>
      <c r="C30" s="206">
        <v>0</v>
      </c>
      <c r="D30" s="54" t="s">
        <v>242</v>
      </c>
      <c r="E30" s="229" t="s">
        <v>1896</v>
      </c>
    </row>
    <row r="31" spans="1:7" ht="57.75" hidden="1" customHeight="1">
      <c r="A31" s="174">
        <v>22</v>
      </c>
      <c r="B31" s="28" t="s">
        <v>1805</v>
      </c>
      <c r="C31" s="175">
        <v>0</v>
      </c>
      <c r="D31" s="5" t="s">
        <v>876</v>
      </c>
      <c r="E31" s="228" t="s">
        <v>1455</v>
      </c>
      <c r="F31" s="15">
        <v>0</v>
      </c>
      <c r="G31" s="15">
        <v>0</v>
      </c>
    </row>
    <row r="32" spans="1:7" ht="60" customHeight="1">
      <c r="A32" s="174">
        <v>20</v>
      </c>
      <c r="B32" s="28" t="s">
        <v>1814</v>
      </c>
      <c r="C32" s="175">
        <v>2498.5</v>
      </c>
      <c r="D32" s="54" t="s">
        <v>242</v>
      </c>
      <c r="E32" s="229" t="s">
        <v>1864</v>
      </c>
      <c r="F32" s="15">
        <v>0</v>
      </c>
      <c r="G32" s="15">
        <v>0</v>
      </c>
    </row>
    <row r="33" spans="1:7" ht="61.5" customHeight="1">
      <c r="A33" s="174">
        <v>21</v>
      </c>
      <c r="B33" s="28" t="s">
        <v>1815</v>
      </c>
      <c r="C33" s="175">
        <v>481</v>
      </c>
      <c r="D33" s="54" t="s">
        <v>1801</v>
      </c>
      <c r="E33" s="230" t="s">
        <v>1034</v>
      </c>
      <c r="F33" s="15">
        <v>500</v>
      </c>
      <c r="G33" s="15">
        <v>519</v>
      </c>
    </row>
    <row r="34" spans="1:7" s="70" customFormat="1">
      <c r="A34" s="174"/>
      <c r="B34" s="5" t="s">
        <v>976</v>
      </c>
      <c r="C34" s="175">
        <f>SUM(C10:C33)</f>
        <v>17414.5</v>
      </c>
      <c r="D34" s="199"/>
      <c r="E34" s="225"/>
    </row>
    <row r="35" spans="1:7" s="176" customFormat="1">
      <c r="B35" s="70" t="s">
        <v>545</v>
      </c>
      <c r="C35" s="177"/>
      <c r="E35" s="226"/>
    </row>
    <row r="36" spans="1:7" s="176" customFormat="1">
      <c r="B36" s="70"/>
      <c r="C36" s="177"/>
      <c r="E36" s="226"/>
    </row>
    <row r="37" spans="1:7" s="178" customFormat="1">
      <c r="A37" s="176"/>
      <c r="B37" s="70"/>
      <c r="C37" s="177"/>
      <c r="D37" s="176"/>
      <c r="E37" s="226"/>
    </row>
    <row r="38" spans="1:7" s="178" customFormat="1">
      <c r="A38" s="176"/>
      <c r="B38" s="70"/>
      <c r="C38" s="177"/>
      <c r="D38" s="176"/>
      <c r="E38" s="226"/>
    </row>
    <row r="39" spans="1:7" s="178" customFormat="1">
      <c r="A39" s="176"/>
      <c r="B39" s="70"/>
      <c r="C39" s="177"/>
      <c r="D39" s="176"/>
      <c r="E39" s="226"/>
    </row>
    <row r="40" spans="1:7" s="178" customFormat="1">
      <c r="A40" s="176"/>
      <c r="B40" s="70"/>
      <c r="C40" s="177"/>
      <c r="D40" s="176"/>
      <c r="E40" s="226"/>
    </row>
    <row r="41" spans="1:7" s="178" customFormat="1">
      <c r="A41" s="176"/>
      <c r="B41" s="70"/>
      <c r="C41" s="177"/>
      <c r="D41" s="176"/>
      <c r="E41" s="226"/>
    </row>
  </sheetData>
  <mergeCells count="5">
    <mergeCell ref="A6:D6"/>
    <mergeCell ref="A8:A9"/>
    <mergeCell ref="B8:B9"/>
    <mergeCell ref="C8:C9"/>
    <mergeCell ref="D8:D9"/>
  </mergeCells>
  <phoneticPr fontId="4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95" customWidth="1"/>
    <col min="2" max="16384" width="9.109375" style="95"/>
  </cols>
  <sheetData>
    <row r="1" spans="1:3" ht="18">
      <c r="A1" s="98" t="s">
        <v>985</v>
      </c>
      <c r="B1" s="97"/>
      <c r="C1" s="96"/>
    </row>
    <row r="2" spans="1:3" ht="18">
      <c r="A2" s="98" t="s">
        <v>1966</v>
      </c>
      <c r="B2" s="97"/>
      <c r="C2" s="97"/>
    </row>
    <row r="3" spans="1:3" ht="18">
      <c r="A3" s="188" t="s">
        <v>1988</v>
      </c>
    </row>
    <row r="4" spans="1:3" ht="18">
      <c r="A4" s="7"/>
    </row>
    <row r="5" spans="1:3" ht="18">
      <c r="A5" s="87" t="s">
        <v>869</v>
      </c>
    </row>
    <row r="6" spans="1:3" ht="18">
      <c r="A6" s="274" t="s">
        <v>1998</v>
      </c>
    </row>
    <row r="7" spans="1:3" ht="39.75" customHeight="1">
      <c r="A7" s="46"/>
    </row>
    <row r="8" spans="1:3" ht="24.75" customHeight="1">
      <c r="A8" s="103" t="s">
        <v>94</v>
      </c>
    </row>
    <row r="9" spans="1:3" ht="24.75" hidden="1" customHeight="1">
      <c r="A9" s="102" t="s">
        <v>423</v>
      </c>
    </row>
    <row r="10" spans="1:3" ht="24.75" hidden="1" customHeight="1">
      <c r="A10" s="102" t="s">
        <v>949</v>
      </c>
    </row>
    <row r="11" spans="1:3" ht="24.75" customHeight="1">
      <c r="A11" s="102" t="s">
        <v>1074</v>
      </c>
    </row>
    <row r="12" spans="1:3" ht="24.75" customHeight="1">
      <c r="A12" s="102" t="s">
        <v>1967</v>
      </c>
    </row>
    <row r="13" spans="1:3" ht="24.75" customHeight="1">
      <c r="A13" s="34" t="s">
        <v>1451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FF0000"/>
  </sheetPr>
  <dimension ref="A1:D24"/>
  <sheetViews>
    <sheetView topLeftCell="A4" zoomScale="75" zoomScaleNormal="75" workbookViewId="0">
      <selection activeCell="C1" sqref="C1:D1"/>
    </sheetView>
  </sheetViews>
  <sheetFormatPr defaultRowHeight="13.2"/>
  <cols>
    <col min="1" max="1" width="6.109375" customWidth="1"/>
    <col min="2" max="2" width="53.109375" customWidth="1"/>
    <col min="3" max="3" width="29.109375" customWidth="1"/>
  </cols>
  <sheetData>
    <row r="1" spans="1:4" ht="18">
      <c r="A1" s="85"/>
      <c r="C1" s="487" t="s">
        <v>2382</v>
      </c>
      <c r="D1" s="487"/>
    </row>
    <row r="2" spans="1:4" ht="54.75" customHeight="1">
      <c r="A2" s="86"/>
      <c r="C2" s="34" t="s">
        <v>2290</v>
      </c>
      <c r="D2" s="34"/>
    </row>
    <row r="3" spans="1:4" ht="21.75" customHeight="1">
      <c r="A3" s="86"/>
      <c r="C3" s="342" t="s">
        <v>2376</v>
      </c>
      <c r="D3" s="34"/>
    </row>
    <row r="4" spans="1:4" ht="25.5" customHeight="1">
      <c r="A4" s="86"/>
      <c r="C4" s="59"/>
      <c r="D4" s="34"/>
    </row>
    <row r="5" spans="1:4" ht="1.5" customHeight="1">
      <c r="A5" s="87"/>
    </row>
    <row r="6" spans="1:4" ht="18">
      <c r="A6" s="491" t="s">
        <v>1624</v>
      </c>
      <c r="B6" s="491"/>
      <c r="C6" s="491"/>
    </row>
    <row r="7" spans="1:4" ht="18">
      <c r="A7" s="491" t="s">
        <v>1631</v>
      </c>
      <c r="B7" s="491"/>
      <c r="C7" s="491"/>
    </row>
    <row r="8" spans="1:4" ht="18">
      <c r="A8" s="491" t="s">
        <v>2366</v>
      </c>
      <c r="B8" s="491"/>
      <c r="C8" s="491"/>
    </row>
    <row r="9" spans="1:4">
      <c r="A9" s="88"/>
    </row>
    <row r="10" spans="1:4" ht="0.75" customHeight="1">
      <c r="A10" s="88"/>
    </row>
    <row r="11" spans="1:4" ht="18">
      <c r="C11" s="46" t="s">
        <v>818</v>
      </c>
    </row>
    <row r="12" spans="1:4" ht="18" customHeight="1">
      <c r="A12" s="89" t="s">
        <v>1625</v>
      </c>
      <c r="B12" s="492" t="s">
        <v>1627</v>
      </c>
      <c r="C12" s="494" t="s">
        <v>825</v>
      </c>
    </row>
    <row r="13" spans="1:4" ht="32.25" customHeight="1">
      <c r="A13" s="90" t="s">
        <v>1626</v>
      </c>
      <c r="B13" s="493"/>
      <c r="C13" s="495"/>
    </row>
    <row r="14" spans="1:4" ht="61.5" customHeight="1">
      <c r="A14" s="488">
        <v>1</v>
      </c>
      <c r="B14" s="91" t="s">
        <v>2291</v>
      </c>
      <c r="C14" s="111">
        <f>C16+C17</f>
        <v>0</v>
      </c>
    </row>
    <row r="15" spans="1:4" ht="18.75" customHeight="1">
      <c r="A15" s="489"/>
      <c r="B15" s="92" t="s">
        <v>1607</v>
      </c>
      <c r="C15" s="112"/>
    </row>
    <row r="16" spans="1:4" ht="22.5" customHeight="1">
      <c r="A16" s="489"/>
      <c r="B16" s="92" t="s">
        <v>1628</v>
      </c>
      <c r="C16" s="112"/>
    </row>
    <row r="17" spans="1:3" ht="42.75" customHeight="1">
      <c r="A17" s="490"/>
      <c r="B17" s="93" t="s">
        <v>1629</v>
      </c>
      <c r="C17" s="113">
        <v>0</v>
      </c>
    </row>
    <row r="18" spans="1:3" ht="61.5" customHeight="1">
      <c r="A18" s="488">
        <v>2</v>
      </c>
      <c r="B18" s="91" t="s">
        <v>2292</v>
      </c>
      <c r="C18" s="111"/>
    </row>
    <row r="19" spans="1:3" ht="17.25" customHeight="1">
      <c r="A19" s="489"/>
      <c r="B19" s="92" t="s">
        <v>1607</v>
      </c>
      <c r="C19" s="112"/>
    </row>
    <row r="20" spans="1:3" ht="19.5" customHeight="1">
      <c r="A20" s="489"/>
      <c r="B20" s="92" t="s">
        <v>1628</v>
      </c>
      <c r="C20" s="112">
        <v>0</v>
      </c>
    </row>
    <row r="21" spans="1:3" ht="40.5" customHeight="1">
      <c r="A21" s="490"/>
      <c r="B21" s="93" t="s">
        <v>1629</v>
      </c>
      <c r="C21" s="113"/>
    </row>
    <row r="22" spans="1:3" ht="18">
      <c r="A22" s="90"/>
      <c r="B22" s="94" t="s">
        <v>1630</v>
      </c>
      <c r="C22" s="113"/>
    </row>
    <row r="24" spans="1:3" ht="18">
      <c r="B24" s="34" t="s">
        <v>2364</v>
      </c>
      <c r="C24" t="s">
        <v>2365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7" customWidth="1"/>
    <col min="2" max="2" width="4.6640625" style="7" customWidth="1"/>
    <col min="3" max="3" width="5.6640625" style="7" customWidth="1"/>
    <col min="4" max="4" width="12.33203125" style="7" customWidth="1"/>
    <col min="5" max="5" width="5.6640625" style="7" customWidth="1"/>
    <col min="6" max="6" width="10.6640625" style="7" customWidth="1"/>
    <col min="7" max="7" width="7.44140625" style="7" customWidth="1"/>
    <col min="8" max="8" width="8.5546875" style="7" customWidth="1"/>
    <col min="9" max="9" width="7.5546875" style="7" customWidth="1"/>
    <col min="10" max="10" width="7" style="7" customWidth="1"/>
    <col min="11" max="11" width="6.5546875" style="7" customWidth="1"/>
    <col min="12" max="12" width="6.88671875" style="7" customWidth="1"/>
    <col min="13" max="13" width="8.33203125" style="7" customWidth="1"/>
    <col min="14" max="14" width="8.6640625" style="7" customWidth="1"/>
    <col min="15" max="15" width="8.109375" style="7" customWidth="1"/>
    <col min="16" max="16" width="6.6640625" style="7" customWidth="1"/>
    <col min="17" max="17" width="6" style="7" customWidth="1"/>
    <col min="18" max="18" width="8.6640625" style="7" customWidth="1"/>
    <col min="19" max="19" width="8.109375" style="7" customWidth="1"/>
    <col min="20" max="20" width="7.88671875" style="7" customWidth="1"/>
    <col min="21" max="16384" width="9.109375" style="7"/>
  </cols>
  <sheetData>
    <row r="1" spans="1:20" ht="25.5" customHeight="1">
      <c r="A1" s="50"/>
      <c r="B1" s="50"/>
      <c r="C1" s="50"/>
      <c r="D1" s="50"/>
      <c r="E1" s="50"/>
      <c r="F1" s="50"/>
      <c r="G1" s="50"/>
      <c r="H1" s="50"/>
      <c r="I1" s="50"/>
      <c r="J1" s="50"/>
      <c r="K1" s="74"/>
      <c r="L1" s="74"/>
      <c r="M1" s="74"/>
      <c r="N1" s="74"/>
      <c r="O1" s="50"/>
      <c r="P1" s="496" t="s">
        <v>651</v>
      </c>
      <c r="Q1" s="496"/>
      <c r="R1" s="496"/>
      <c r="S1" s="75"/>
    </row>
    <row r="2" spans="1:20" ht="40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74"/>
      <c r="L2" s="74"/>
      <c r="M2" s="74"/>
      <c r="N2" s="74"/>
      <c r="O2" s="50"/>
      <c r="P2" s="502" t="s">
        <v>601</v>
      </c>
      <c r="Q2" s="502"/>
      <c r="R2" s="502"/>
      <c r="S2" s="502"/>
    </row>
    <row r="3" spans="1:20" ht="25.5" customHeight="1">
      <c r="A3" s="50"/>
      <c r="B3" s="50"/>
      <c r="C3" s="50"/>
      <c r="D3" s="50"/>
      <c r="E3" s="50"/>
      <c r="F3" s="50"/>
      <c r="G3" s="50"/>
      <c r="H3" s="50"/>
      <c r="I3" s="50"/>
      <c r="J3" s="50"/>
      <c r="K3" s="74"/>
      <c r="L3" s="74"/>
      <c r="M3" s="74"/>
      <c r="N3" s="74"/>
      <c r="O3" s="50"/>
      <c r="P3" s="198" t="s">
        <v>1777</v>
      </c>
      <c r="Q3" s="198"/>
      <c r="R3" s="198"/>
      <c r="S3" s="75"/>
    </row>
    <row r="4" spans="1:20" ht="18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74"/>
      <c r="L4" s="74"/>
      <c r="M4" s="74"/>
      <c r="N4" s="74"/>
      <c r="O4" s="50"/>
      <c r="P4" s="503"/>
      <c r="Q4" s="503"/>
      <c r="R4" s="503"/>
      <c r="S4" s="75"/>
    </row>
    <row r="5" spans="1:20" ht="18.75" hidden="1" customHeight="1">
      <c r="A5" s="50"/>
      <c r="B5" s="50"/>
      <c r="C5" s="50"/>
      <c r="D5" s="50"/>
      <c r="E5" s="50"/>
      <c r="F5" s="50"/>
      <c r="G5" s="50"/>
      <c r="H5" s="50"/>
      <c r="I5" s="50"/>
      <c r="J5" s="50"/>
      <c r="K5" s="74"/>
      <c r="L5" s="74"/>
      <c r="M5" s="74"/>
      <c r="N5" s="74"/>
      <c r="O5" s="50"/>
      <c r="P5" s="497"/>
      <c r="Q5" s="497"/>
      <c r="R5" s="497"/>
      <c r="S5" s="497"/>
      <c r="T5" s="497"/>
    </row>
    <row r="6" spans="1:20" ht="21">
      <c r="A6" s="498" t="s">
        <v>1863</v>
      </c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498"/>
      <c r="O6" s="498"/>
      <c r="P6" s="498"/>
      <c r="Q6" s="498"/>
      <c r="R6" s="498"/>
      <c r="S6" s="498"/>
      <c r="T6" s="498"/>
    </row>
    <row r="7" spans="1:20">
      <c r="K7" s="57"/>
      <c r="L7" s="57"/>
      <c r="M7" s="57"/>
      <c r="N7" s="57"/>
      <c r="O7" s="37"/>
      <c r="P7" s="37"/>
      <c r="Q7" s="37"/>
      <c r="R7" s="7" t="s">
        <v>1603</v>
      </c>
    </row>
    <row r="8" spans="1:20" ht="15.75" customHeight="1">
      <c r="A8" s="499" t="s">
        <v>1604</v>
      </c>
      <c r="B8" s="500" t="s">
        <v>1605</v>
      </c>
      <c r="C8" s="500"/>
      <c r="D8" s="500"/>
      <c r="E8" s="500"/>
      <c r="F8" s="499" t="s">
        <v>1606</v>
      </c>
      <c r="G8" s="501" t="s">
        <v>1607</v>
      </c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</row>
    <row r="9" spans="1:20" ht="201.75" customHeight="1">
      <c r="A9" s="499"/>
      <c r="B9" s="3" t="s">
        <v>1608</v>
      </c>
      <c r="C9" s="3" t="s">
        <v>1616</v>
      </c>
      <c r="D9" s="3" t="s">
        <v>1617</v>
      </c>
      <c r="E9" s="3" t="s">
        <v>1618</v>
      </c>
      <c r="F9" s="499"/>
      <c r="G9" s="81" t="s">
        <v>1491</v>
      </c>
      <c r="H9" s="81" t="s">
        <v>1492</v>
      </c>
      <c r="I9" s="81" t="s">
        <v>1493</v>
      </c>
      <c r="J9" s="81" t="s">
        <v>1494</v>
      </c>
      <c r="K9" s="81" t="s">
        <v>1495</v>
      </c>
      <c r="L9" s="81" t="s">
        <v>641</v>
      </c>
      <c r="M9" s="81" t="s">
        <v>642</v>
      </c>
      <c r="N9" s="81" t="s">
        <v>643</v>
      </c>
      <c r="O9" s="81" t="s">
        <v>644</v>
      </c>
      <c r="P9" s="81" t="s">
        <v>645</v>
      </c>
      <c r="Q9" s="82" t="s">
        <v>646</v>
      </c>
      <c r="R9" s="82" t="s">
        <v>647</v>
      </c>
      <c r="S9" s="82" t="s">
        <v>648</v>
      </c>
      <c r="T9" s="82" t="s">
        <v>649</v>
      </c>
    </row>
    <row r="10" spans="1:20" s="77" customFormat="1" ht="21">
      <c r="A10" s="76" t="s">
        <v>826</v>
      </c>
      <c r="B10" s="76"/>
      <c r="C10" s="76"/>
      <c r="D10" s="76"/>
      <c r="E10" s="76"/>
      <c r="F10" s="79">
        <f>F12+F13+F14+F15</f>
        <v>0</v>
      </c>
      <c r="G10" s="79">
        <f t="shared" ref="G10:T10" si="0">G12+G13+G14+G15</f>
        <v>0</v>
      </c>
      <c r="H10" s="79">
        <f t="shared" si="0"/>
        <v>0</v>
      </c>
      <c r="I10" s="79">
        <f t="shared" si="0"/>
        <v>0</v>
      </c>
      <c r="J10" s="79">
        <f t="shared" si="0"/>
        <v>0</v>
      </c>
      <c r="K10" s="79">
        <f t="shared" si="0"/>
        <v>0</v>
      </c>
      <c r="L10" s="79">
        <f t="shared" si="0"/>
        <v>0</v>
      </c>
      <c r="M10" s="79">
        <f t="shared" si="0"/>
        <v>0</v>
      </c>
      <c r="N10" s="79">
        <f t="shared" si="0"/>
        <v>0</v>
      </c>
      <c r="O10" s="79">
        <f t="shared" si="0"/>
        <v>0</v>
      </c>
      <c r="P10" s="79">
        <f t="shared" si="0"/>
        <v>0</v>
      </c>
      <c r="Q10" s="79">
        <f t="shared" si="0"/>
        <v>0</v>
      </c>
      <c r="R10" s="79">
        <f t="shared" si="0"/>
        <v>0</v>
      </c>
      <c r="S10" s="79">
        <f t="shared" si="0"/>
        <v>0</v>
      </c>
      <c r="T10" s="79">
        <f t="shared" si="0"/>
        <v>0</v>
      </c>
    </row>
    <row r="11" spans="1:20">
      <c r="A11" s="78" t="s">
        <v>1607</v>
      </c>
      <c r="B11" s="78"/>
      <c r="C11" s="78"/>
      <c r="D11" s="78"/>
      <c r="E11" s="78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</row>
    <row r="12" spans="1:20" s="15" customFormat="1" ht="38.25" customHeight="1">
      <c r="A12" s="157" t="s">
        <v>915</v>
      </c>
      <c r="B12" s="194" t="s">
        <v>1622</v>
      </c>
      <c r="C12" s="195" t="s">
        <v>1620</v>
      </c>
      <c r="D12" s="54" t="s">
        <v>914</v>
      </c>
      <c r="E12" s="53" t="s">
        <v>1852</v>
      </c>
      <c r="F12" s="101">
        <f>SUM(G12:T12)</f>
        <v>0</v>
      </c>
      <c r="G12" s="159">
        <v>0</v>
      </c>
      <c r="H12" s="159">
        <v>0</v>
      </c>
      <c r="I12" s="159">
        <v>0</v>
      </c>
      <c r="J12" s="159">
        <v>0</v>
      </c>
      <c r="K12" s="159">
        <v>0</v>
      </c>
      <c r="L12" s="159">
        <v>0</v>
      </c>
      <c r="M12" s="159">
        <v>0</v>
      </c>
      <c r="N12" s="159">
        <v>0</v>
      </c>
      <c r="O12" s="159">
        <v>0</v>
      </c>
      <c r="P12" s="159">
        <v>0</v>
      </c>
      <c r="Q12" s="159">
        <v>0</v>
      </c>
      <c r="R12" s="159">
        <v>0</v>
      </c>
      <c r="S12" s="159">
        <v>0</v>
      </c>
      <c r="T12" s="159">
        <v>0</v>
      </c>
    </row>
    <row r="13" spans="1:20" s="15" customFormat="1" ht="44.25" customHeight="1">
      <c r="A13" s="157" t="s">
        <v>915</v>
      </c>
      <c r="B13" s="154">
        <v>11</v>
      </c>
      <c r="C13" s="158" t="str">
        <f>"01"</f>
        <v>01</v>
      </c>
      <c r="D13" s="54" t="s">
        <v>655</v>
      </c>
      <c r="E13" s="53" t="s">
        <v>1852</v>
      </c>
      <c r="F13" s="101">
        <f>SUM(G13:T13)</f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L13" s="159">
        <v>0</v>
      </c>
      <c r="M13" s="159">
        <v>0</v>
      </c>
      <c r="N13" s="159">
        <v>0</v>
      </c>
      <c r="O13" s="159">
        <v>0</v>
      </c>
      <c r="P13" s="159">
        <v>0</v>
      </c>
      <c r="Q13" s="159">
        <v>0</v>
      </c>
      <c r="R13" s="159">
        <v>0</v>
      </c>
      <c r="S13" s="159">
        <v>0</v>
      </c>
      <c r="T13" s="159">
        <v>0</v>
      </c>
    </row>
    <row r="14" spans="1:20" s="161" customFormat="1" ht="57" customHeight="1">
      <c r="A14" s="4" t="s">
        <v>1285</v>
      </c>
      <c r="B14" s="162">
        <v>14</v>
      </c>
      <c r="C14" s="158" t="str">
        <f>"03"</f>
        <v>03</v>
      </c>
      <c r="D14" s="53" t="s">
        <v>738</v>
      </c>
      <c r="E14" s="53" t="s">
        <v>1852</v>
      </c>
      <c r="F14" s="101">
        <f>SUM(G14:T14)</f>
        <v>0</v>
      </c>
      <c r="G14" s="160">
        <v>0</v>
      </c>
      <c r="H14" s="160">
        <v>0</v>
      </c>
      <c r="I14" s="160">
        <v>0</v>
      </c>
      <c r="J14" s="160">
        <v>0</v>
      </c>
      <c r="K14" s="160">
        <v>0</v>
      </c>
      <c r="L14" s="160">
        <v>0</v>
      </c>
      <c r="M14" s="160">
        <v>0</v>
      </c>
      <c r="N14" s="160">
        <v>0</v>
      </c>
      <c r="O14" s="160">
        <v>0</v>
      </c>
      <c r="P14" s="160">
        <v>0</v>
      </c>
      <c r="Q14" s="160">
        <v>0</v>
      </c>
      <c r="R14" s="160">
        <v>0</v>
      </c>
      <c r="S14" s="160">
        <v>0</v>
      </c>
      <c r="T14" s="160">
        <v>0</v>
      </c>
    </row>
    <row r="15" spans="1:20" s="52" customFormat="1" ht="59.25" customHeight="1">
      <c r="A15" s="26" t="s">
        <v>841</v>
      </c>
      <c r="B15" s="162">
        <v>14</v>
      </c>
      <c r="C15" s="162" t="str">
        <f>"03"</f>
        <v>03</v>
      </c>
      <c r="D15" s="154" t="s">
        <v>1420</v>
      </c>
      <c r="E15" s="53" t="s">
        <v>1852</v>
      </c>
      <c r="F15" s="101">
        <f>SUM(G15:T15)</f>
        <v>0</v>
      </c>
      <c r="G15" s="160">
        <v>0</v>
      </c>
      <c r="H15" s="160">
        <v>0</v>
      </c>
      <c r="I15" s="160">
        <v>0</v>
      </c>
      <c r="J15" s="160">
        <v>0</v>
      </c>
      <c r="K15" s="160">
        <v>0</v>
      </c>
      <c r="L15" s="160">
        <v>0</v>
      </c>
      <c r="M15" s="160">
        <v>0</v>
      </c>
      <c r="N15" s="160">
        <v>0</v>
      </c>
      <c r="O15" s="160">
        <v>0</v>
      </c>
      <c r="P15" s="160">
        <v>0</v>
      </c>
      <c r="Q15" s="160">
        <v>0</v>
      </c>
      <c r="R15" s="160">
        <v>0</v>
      </c>
      <c r="S15" s="160">
        <v>0</v>
      </c>
      <c r="T15" s="160">
        <v>0</v>
      </c>
    </row>
    <row r="16" spans="1:20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1" ht="26.25" hidden="1" customHeight="1"/>
    <row r="18" spans="1:1" ht="21" customHeight="1">
      <c r="A18" s="34" t="s">
        <v>1451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15" customWidth="1"/>
    <col min="2" max="2" width="5" style="15" customWidth="1"/>
    <col min="3" max="3" width="5.6640625" style="15" customWidth="1"/>
    <col min="4" max="4" width="10.44140625" style="15" customWidth="1"/>
    <col min="5" max="5" width="5.33203125" style="15" customWidth="1"/>
    <col min="6" max="6" width="9.5546875" style="15" customWidth="1"/>
    <col min="7" max="7" width="8.109375" style="15" customWidth="1"/>
    <col min="8" max="8" width="8.5546875" style="15" customWidth="1"/>
    <col min="9" max="11" width="7.109375" style="15" customWidth="1"/>
    <col min="12" max="13" width="7.33203125" style="15" customWidth="1"/>
    <col min="14" max="14" width="5.6640625" style="15" customWidth="1"/>
    <col min="15" max="16" width="7.5546875" style="15" customWidth="1"/>
    <col min="17" max="17" width="7.44140625" style="15" customWidth="1"/>
    <col min="18" max="18" width="7.5546875" style="15" customWidth="1"/>
    <col min="19" max="19" width="9.33203125" style="15" customWidth="1"/>
    <col min="20" max="20" width="8.5546875" style="15" customWidth="1"/>
    <col min="21" max="16384" width="9.109375" style="15"/>
  </cols>
  <sheetData>
    <row r="1" spans="1:20" ht="25.5" customHeight="1">
      <c r="A1" s="70"/>
      <c r="B1" s="70"/>
      <c r="C1" s="70"/>
      <c r="D1" s="70"/>
      <c r="E1" s="70"/>
      <c r="F1" s="70"/>
      <c r="G1" s="70"/>
      <c r="H1" s="70"/>
      <c r="I1" s="70"/>
      <c r="J1" s="70"/>
      <c r="K1" s="243"/>
      <c r="L1" s="243"/>
      <c r="M1" s="243"/>
      <c r="N1" s="243"/>
      <c r="O1" s="70"/>
      <c r="P1" s="504" t="s">
        <v>987</v>
      </c>
      <c r="Q1" s="504"/>
      <c r="R1" s="504"/>
      <c r="S1" s="504"/>
    </row>
    <row r="2" spans="1:20" ht="36.75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243"/>
      <c r="L2" s="243"/>
      <c r="M2" s="243"/>
      <c r="N2" s="243"/>
      <c r="O2" s="70"/>
      <c r="P2" s="508" t="s">
        <v>601</v>
      </c>
      <c r="Q2" s="508"/>
      <c r="R2" s="508"/>
      <c r="S2" s="508"/>
    </row>
    <row r="3" spans="1:20" ht="25.5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243"/>
      <c r="L3" s="243"/>
      <c r="M3" s="243"/>
      <c r="N3" s="243"/>
      <c r="O3" s="70"/>
      <c r="P3" s="233"/>
      <c r="Q3" s="244"/>
      <c r="R3" s="244"/>
      <c r="S3" s="244"/>
    </row>
    <row r="4" spans="1:20" ht="35.25" customHeight="1">
      <c r="A4" s="70"/>
      <c r="B4" s="70"/>
      <c r="C4" s="70"/>
      <c r="D4" s="70"/>
      <c r="E4" s="70"/>
      <c r="F4" s="70"/>
      <c r="G4" s="70"/>
      <c r="H4" s="70"/>
      <c r="I4" s="70"/>
      <c r="J4" s="70"/>
      <c r="K4" s="243"/>
      <c r="L4" s="243"/>
      <c r="M4" s="243"/>
      <c r="N4" s="243"/>
      <c r="O4" s="70"/>
      <c r="P4" s="505"/>
      <c r="Q4" s="505"/>
      <c r="R4" s="505"/>
      <c r="S4" s="505"/>
      <c r="T4" s="505"/>
    </row>
    <row r="5" spans="1:20" ht="21">
      <c r="A5" s="506" t="s">
        <v>1862</v>
      </c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6"/>
      <c r="O5" s="506"/>
      <c r="P5" s="506"/>
      <c r="Q5" s="506"/>
      <c r="R5" s="506"/>
      <c r="S5" s="506"/>
      <c r="T5" s="506"/>
    </row>
    <row r="6" spans="1:20">
      <c r="K6" s="52"/>
      <c r="L6" s="52"/>
      <c r="M6" s="52"/>
      <c r="N6" s="52"/>
      <c r="O6" s="60"/>
      <c r="P6" s="60"/>
      <c r="Q6" s="60"/>
      <c r="R6" s="15" t="s">
        <v>1603</v>
      </c>
    </row>
    <row r="7" spans="1:20">
      <c r="A7" s="500" t="s">
        <v>1604</v>
      </c>
      <c r="B7" s="500" t="s">
        <v>1605</v>
      </c>
      <c r="C7" s="500"/>
      <c r="D7" s="500"/>
      <c r="E7" s="500"/>
      <c r="F7" s="500" t="s">
        <v>1606</v>
      </c>
      <c r="G7" s="507" t="s">
        <v>1607</v>
      </c>
      <c r="H7" s="507"/>
      <c r="I7" s="507"/>
      <c r="J7" s="507"/>
      <c r="K7" s="507"/>
      <c r="L7" s="507"/>
      <c r="M7" s="507"/>
      <c r="N7" s="507"/>
      <c r="O7" s="507"/>
      <c r="P7" s="507"/>
      <c r="Q7" s="507"/>
      <c r="R7" s="507"/>
      <c r="S7" s="507"/>
      <c r="T7" s="507"/>
    </row>
    <row r="8" spans="1:20" ht="201.75" customHeight="1">
      <c r="A8" s="500"/>
      <c r="B8" s="232" t="s">
        <v>1608</v>
      </c>
      <c r="C8" s="232" t="s">
        <v>1616</v>
      </c>
      <c r="D8" s="232" t="s">
        <v>1617</v>
      </c>
      <c r="E8" s="232" t="s">
        <v>1618</v>
      </c>
      <c r="F8" s="500"/>
      <c r="G8" s="82" t="s">
        <v>1491</v>
      </c>
      <c r="H8" s="82" t="s">
        <v>1492</v>
      </c>
      <c r="I8" s="82" t="s">
        <v>1493</v>
      </c>
      <c r="J8" s="82" t="s">
        <v>1494</v>
      </c>
      <c r="K8" s="82" t="s">
        <v>1495</v>
      </c>
      <c r="L8" s="82" t="s">
        <v>641</v>
      </c>
      <c r="M8" s="82" t="s">
        <v>642</v>
      </c>
      <c r="N8" s="82" t="s">
        <v>643</v>
      </c>
      <c r="O8" s="82" t="s">
        <v>644</v>
      </c>
      <c r="P8" s="82" t="s">
        <v>645</v>
      </c>
      <c r="Q8" s="82" t="s">
        <v>646</v>
      </c>
      <c r="R8" s="82" t="s">
        <v>647</v>
      </c>
      <c r="S8" s="82" t="s">
        <v>648</v>
      </c>
      <c r="T8" s="82" t="s">
        <v>649</v>
      </c>
    </row>
    <row r="9" spans="1:20" s="161" customFormat="1" ht="21">
      <c r="A9" s="245" t="s">
        <v>826</v>
      </c>
      <c r="B9" s="245"/>
      <c r="C9" s="245"/>
      <c r="D9" s="245"/>
      <c r="E9" s="245"/>
      <c r="F9" s="160">
        <f>F11</f>
        <v>1139.2200000000003</v>
      </c>
      <c r="G9" s="160">
        <f t="shared" ref="G9:T9" si="0">G11</f>
        <v>65.099999999999994</v>
      </c>
      <c r="H9" s="160">
        <f t="shared" si="0"/>
        <v>162.74</v>
      </c>
      <c r="I9" s="160">
        <f t="shared" si="0"/>
        <v>65.099999999999994</v>
      </c>
      <c r="J9" s="160">
        <f t="shared" si="0"/>
        <v>65.099999999999994</v>
      </c>
      <c r="K9" s="160">
        <f t="shared" si="0"/>
        <v>65.099999999999994</v>
      </c>
      <c r="L9" s="160">
        <f t="shared" si="0"/>
        <v>65.099999999999994</v>
      </c>
      <c r="M9" s="160">
        <f t="shared" si="0"/>
        <v>65.099999999999994</v>
      </c>
      <c r="N9" s="160">
        <f t="shared" si="0"/>
        <v>0</v>
      </c>
      <c r="O9" s="160">
        <f t="shared" si="0"/>
        <v>65.099999999999994</v>
      </c>
      <c r="P9" s="160">
        <f t="shared" si="0"/>
        <v>65.099999999999994</v>
      </c>
      <c r="Q9" s="160">
        <f t="shared" si="0"/>
        <v>65.099999999999994</v>
      </c>
      <c r="R9" s="160">
        <f t="shared" si="0"/>
        <v>65.099999999999994</v>
      </c>
      <c r="S9" s="160">
        <f t="shared" si="0"/>
        <v>162.74</v>
      </c>
      <c r="T9" s="160">
        <f t="shared" si="0"/>
        <v>162.74</v>
      </c>
    </row>
    <row r="10" spans="1:20">
      <c r="A10" s="54" t="s">
        <v>1607</v>
      </c>
      <c r="B10" s="54"/>
      <c r="C10" s="54"/>
      <c r="D10" s="54"/>
      <c r="E10" s="54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52"/>
    </row>
    <row r="11" spans="1:20" s="161" customFormat="1" ht="121.5" customHeight="1">
      <c r="A11" s="54" t="s">
        <v>1623</v>
      </c>
      <c r="B11" s="83" t="s">
        <v>1619</v>
      </c>
      <c r="C11" s="83" t="s">
        <v>1622</v>
      </c>
      <c r="D11" s="246" t="s">
        <v>1899</v>
      </c>
      <c r="E11" s="83" t="s">
        <v>1852</v>
      </c>
      <c r="F11" s="160">
        <f>SUM(G11:T11)</f>
        <v>1139.2200000000003</v>
      </c>
      <c r="G11" s="160">
        <v>65.099999999999994</v>
      </c>
      <c r="H11" s="160">
        <v>162.74</v>
      </c>
      <c r="I11" s="160">
        <v>65.099999999999994</v>
      </c>
      <c r="J11" s="160">
        <v>65.099999999999994</v>
      </c>
      <c r="K11" s="160">
        <v>65.099999999999994</v>
      </c>
      <c r="L11" s="160">
        <v>65.099999999999994</v>
      </c>
      <c r="M11" s="160">
        <v>65.099999999999994</v>
      </c>
      <c r="N11" s="160">
        <v>0</v>
      </c>
      <c r="O11" s="160">
        <v>65.099999999999994</v>
      </c>
      <c r="P11" s="160">
        <v>65.099999999999994</v>
      </c>
      <c r="Q11" s="160">
        <v>65.099999999999994</v>
      </c>
      <c r="R11" s="160">
        <v>65.099999999999994</v>
      </c>
      <c r="S11" s="160">
        <v>162.74</v>
      </c>
      <c r="T11" s="160">
        <v>162.74</v>
      </c>
    </row>
    <row r="13" spans="1:20">
      <c r="A13" s="35" t="s">
        <v>1451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4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8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7" customWidth="1"/>
    <col min="2" max="2" width="7.109375" style="7" customWidth="1"/>
    <col min="3" max="3" width="5.6640625" style="7" customWidth="1"/>
    <col min="4" max="4" width="12.33203125" style="7" customWidth="1"/>
    <col min="5" max="5" width="7.44140625" style="7" customWidth="1"/>
    <col min="6" max="6" width="11.6640625" style="7" customWidth="1"/>
    <col min="7" max="7" width="7.6640625" style="7" customWidth="1"/>
    <col min="8" max="8" width="9.44140625" style="7" bestFit="1" customWidth="1"/>
    <col min="9" max="9" width="6.5546875" style="7" customWidth="1"/>
    <col min="10" max="10" width="9.44140625" style="7" customWidth="1"/>
    <col min="11" max="11" width="8.109375" style="7" customWidth="1"/>
    <col min="12" max="12" width="9.5546875" style="7" customWidth="1"/>
    <col min="13" max="13" width="10" style="7" customWidth="1"/>
    <col min="14" max="14" width="10.109375" style="7" customWidth="1"/>
    <col min="15" max="15" width="8.109375" style="7" customWidth="1"/>
    <col min="16" max="16" width="7" style="7" customWidth="1"/>
    <col min="17" max="17" width="6" style="7" customWidth="1"/>
    <col min="18" max="18" width="10.88671875" style="7" customWidth="1"/>
    <col min="19" max="19" width="10.109375" style="7" customWidth="1"/>
    <col min="20" max="20" width="9.44140625" style="7" bestFit="1" customWidth="1"/>
    <col min="21" max="16384" width="9.109375" style="7"/>
  </cols>
  <sheetData>
    <row r="1" spans="1:20" ht="25.5" customHeight="1">
      <c r="A1" s="50"/>
      <c r="B1" s="50"/>
      <c r="C1" s="50"/>
      <c r="D1" s="50"/>
      <c r="E1" s="50"/>
      <c r="F1" s="50"/>
      <c r="G1" s="50"/>
      <c r="H1" s="50"/>
      <c r="I1" s="50"/>
      <c r="J1" s="50"/>
      <c r="K1" s="74"/>
      <c r="L1" s="74"/>
      <c r="M1" s="74"/>
      <c r="N1" s="74"/>
      <c r="O1" s="50"/>
      <c r="P1" s="496" t="s">
        <v>986</v>
      </c>
      <c r="Q1" s="496"/>
      <c r="R1" s="496"/>
      <c r="S1" s="75"/>
    </row>
    <row r="2" spans="1:20" ht="56.2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74"/>
      <c r="L2" s="74"/>
      <c r="M2" s="74"/>
      <c r="N2" s="74"/>
      <c r="O2" s="50"/>
      <c r="P2" s="502" t="s">
        <v>601</v>
      </c>
      <c r="Q2" s="502"/>
      <c r="R2" s="502"/>
      <c r="S2" s="75"/>
    </row>
    <row r="3" spans="1:20" ht="19.5" customHeight="1">
      <c r="A3" s="50"/>
      <c r="B3" s="50"/>
      <c r="C3" s="50"/>
      <c r="D3" s="50"/>
      <c r="E3" s="50"/>
      <c r="F3" s="50"/>
      <c r="G3" s="50"/>
      <c r="H3" s="50"/>
      <c r="I3" s="50"/>
      <c r="J3" s="50"/>
      <c r="K3" s="74"/>
      <c r="L3" s="74"/>
      <c r="M3" s="74"/>
      <c r="N3" s="74"/>
      <c r="O3" s="50"/>
      <c r="P3" s="509"/>
      <c r="Q3" s="509"/>
      <c r="R3" s="509"/>
      <c r="S3" s="75"/>
    </row>
    <row r="4" spans="1:20" ht="20.2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74"/>
      <c r="L4" s="74"/>
      <c r="M4" s="74"/>
      <c r="N4" s="74"/>
      <c r="O4" s="50"/>
      <c r="P4" s="503"/>
      <c r="Q4" s="503"/>
      <c r="R4" s="503"/>
      <c r="S4" s="75"/>
    </row>
    <row r="5" spans="1:20" ht="24" customHeight="1">
      <c r="A5" s="50"/>
      <c r="B5" s="50"/>
      <c r="C5" s="50"/>
      <c r="D5" s="50"/>
      <c r="E5" s="50"/>
      <c r="F5" s="50"/>
      <c r="G5" s="50"/>
      <c r="H5" s="50"/>
      <c r="I5" s="50"/>
      <c r="J5" s="50"/>
      <c r="K5" s="74"/>
      <c r="L5" s="74"/>
      <c r="M5" s="74"/>
      <c r="N5" s="74"/>
      <c r="O5" s="50"/>
      <c r="P5" s="497"/>
      <c r="Q5" s="497"/>
      <c r="R5" s="497"/>
      <c r="S5" s="497"/>
      <c r="T5" s="497"/>
    </row>
    <row r="6" spans="1:20" ht="21">
      <c r="A6" s="498" t="s">
        <v>1861</v>
      </c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498"/>
      <c r="O6" s="498"/>
      <c r="P6" s="498"/>
      <c r="Q6" s="498"/>
      <c r="R6" s="498"/>
      <c r="S6" s="498"/>
      <c r="T6" s="498"/>
    </row>
    <row r="7" spans="1:20">
      <c r="K7" s="57"/>
      <c r="L7" s="57"/>
      <c r="M7" s="57"/>
      <c r="N7" s="57"/>
      <c r="O7" s="37"/>
      <c r="P7" s="37"/>
      <c r="Q7" s="37"/>
      <c r="R7" s="7" t="s">
        <v>1603</v>
      </c>
    </row>
    <row r="8" spans="1:20">
      <c r="A8" s="499" t="s">
        <v>1604</v>
      </c>
      <c r="B8" s="500" t="s">
        <v>1605</v>
      </c>
      <c r="C8" s="500"/>
      <c r="D8" s="500"/>
      <c r="E8" s="500"/>
      <c r="F8" s="499" t="s">
        <v>1606</v>
      </c>
      <c r="G8" s="501" t="s">
        <v>1607</v>
      </c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</row>
    <row r="9" spans="1:20" ht="201.75" customHeight="1">
      <c r="A9" s="499"/>
      <c r="B9" s="3" t="s">
        <v>1608</v>
      </c>
      <c r="C9" s="3" t="s">
        <v>1616</v>
      </c>
      <c r="D9" s="3" t="s">
        <v>1617</v>
      </c>
      <c r="E9" s="3" t="s">
        <v>1618</v>
      </c>
      <c r="F9" s="499"/>
      <c r="G9" s="81" t="s">
        <v>1491</v>
      </c>
      <c r="H9" s="81" t="s">
        <v>1492</v>
      </c>
      <c r="I9" s="81" t="s">
        <v>1493</v>
      </c>
      <c r="J9" s="81" t="s">
        <v>1494</v>
      </c>
      <c r="K9" s="81" t="s">
        <v>1495</v>
      </c>
      <c r="L9" s="81" t="s">
        <v>641</v>
      </c>
      <c r="M9" s="81" t="s">
        <v>642</v>
      </c>
      <c r="N9" s="81" t="s">
        <v>643</v>
      </c>
      <c r="O9" s="81" t="s">
        <v>644</v>
      </c>
      <c r="P9" s="81" t="s">
        <v>645</v>
      </c>
      <c r="Q9" s="82" t="s">
        <v>646</v>
      </c>
      <c r="R9" s="82" t="s">
        <v>647</v>
      </c>
      <c r="S9" s="82" t="s">
        <v>648</v>
      </c>
      <c r="T9" s="82" t="s">
        <v>649</v>
      </c>
    </row>
    <row r="10" spans="1:20" s="77" customFormat="1" ht="21">
      <c r="A10" s="76" t="s">
        <v>826</v>
      </c>
      <c r="B10" s="76"/>
      <c r="C10" s="76"/>
      <c r="D10" s="76"/>
      <c r="E10" s="76"/>
      <c r="F10" s="79">
        <f>F12+F13</f>
        <v>9289</v>
      </c>
      <c r="G10" s="79">
        <f>G12+G13</f>
        <v>0</v>
      </c>
      <c r="H10" s="79">
        <f t="shared" ref="H10:T10" si="0">H12+H13</f>
        <v>1000</v>
      </c>
      <c r="I10" s="79">
        <f t="shared" si="0"/>
        <v>0</v>
      </c>
      <c r="J10" s="79">
        <f t="shared" si="0"/>
        <v>0</v>
      </c>
      <c r="K10" s="79">
        <f t="shared" si="0"/>
        <v>0</v>
      </c>
      <c r="L10" s="79">
        <f t="shared" si="0"/>
        <v>0</v>
      </c>
      <c r="M10" s="79">
        <f t="shared" si="0"/>
        <v>0</v>
      </c>
      <c r="N10" s="79">
        <f t="shared" si="0"/>
        <v>6289</v>
      </c>
      <c r="O10" s="79">
        <f t="shared" si="0"/>
        <v>0</v>
      </c>
      <c r="P10" s="79">
        <f t="shared" si="0"/>
        <v>0</v>
      </c>
      <c r="Q10" s="79">
        <f t="shared" si="0"/>
        <v>0</v>
      </c>
      <c r="R10" s="79">
        <f t="shared" si="0"/>
        <v>0</v>
      </c>
      <c r="S10" s="79">
        <f t="shared" si="0"/>
        <v>0</v>
      </c>
      <c r="T10" s="79">
        <f t="shared" si="0"/>
        <v>2000</v>
      </c>
    </row>
    <row r="11" spans="1:20">
      <c r="A11" s="78" t="s">
        <v>1607</v>
      </c>
      <c r="B11" s="78"/>
      <c r="C11" s="78"/>
      <c r="D11" s="78"/>
      <c r="E11" s="78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</row>
    <row r="12" spans="1:20" s="15" customFormat="1" ht="57" hidden="1" customHeight="1">
      <c r="A12" s="28" t="s">
        <v>1194</v>
      </c>
      <c r="B12" s="55" t="s">
        <v>911</v>
      </c>
      <c r="C12" s="55" t="s">
        <v>912</v>
      </c>
      <c r="D12" s="231" t="s">
        <v>1887</v>
      </c>
      <c r="E12" s="55" t="s">
        <v>1852</v>
      </c>
      <c r="F12" s="159">
        <f>SUM(G12:T12)</f>
        <v>0</v>
      </c>
      <c r="G12" s="159">
        <v>0</v>
      </c>
      <c r="H12" s="159">
        <v>0</v>
      </c>
      <c r="I12" s="159">
        <v>0</v>
      </c>
      <c r="J12" s="159">
        <v>0</v>
      </c>
      <c r="K12" s="159">
        <v>0</v>
      </c>
      <c r="L12" s="159">
        <v>0</v>
      </c>
      <c r="M12" s="159">
        <v>0</v>
      </c>
      <c r="N12" s="159">
        <v>0</v>
      </c>
      <c r="O12" s="159">
        <v>0</v>
      </c>
      <c r="P12" s="159">
        <v>0</v>
      </c>
      <c r="Q12" s="159">
        <v>0</v>
      </c>
      <c r="R12" s="159">
        <v>0</v>
      </c>
      <c r="S12" s="159">
        <v>0</v>
      </c>
      <c r="T12" s="159">
        <v>0</v>
      </c>
    </row>
    <row r="13" spans="1:20" s="161" customFormat="1" ht="99.75" customHeight="1">
      <c r="A13" s="54" t="s">
        <v>180</v>
      </c>
      <c r="B13" s="55" t="s">
        <v>1621</v>
      </c>
      <c r="C13" s="55" t="s">
        <v>1620</v>
      </c>
      <c r="D13" s="55" t="s">
        <v>1678</v>
      </c>
      <c r="E13" s="55" t="s">
        <v>1852</v>
      </c>
      <c r="F13" s="159">
        <f>SUM(G13:T13)</f>
        <v>9289</v>
      </c>
      <c r="G13" s="159">
        <v>0</v>
      </c>
      <c r="H13" s="159">
        <v>1000</v>
      </c>
      <c r="I13" s="159">
        <v>0</v>
      </c>
      <c r="J13" s="159">
        <v>0</v>
      </c>
      <c r="K13" s="159">
        <v>0</v>
      </c>
      <c r="L13" s="159">
        <v>0</v>
      </c>
      <c r="M13" s="159">
        <v>0</v>
      </c>
      <c r="N13" s="159">
        <v>6289</v>
      </c>
      <c r="O13" s="159">
        <v>0</v>
      </c>
      <c r="P13" s="159">
        <v>0</v>
      </c>
      <c r="Q13" s="159">
        <v>0</v>
      </c>
      <c r="R13" s="159">
        <v>0</v>
      </c>
      <c r="S13" s="159">
        <v>0</v>
      </c>
      <c r="T13" s="159">
        <v>2000</v>
      </c>
    </row>
    <row r="14" spans="1:20" s="161" customFormat="1" ht="111.75" hidden="1" customHeight="1">
      <c r="A14" s="4" t="s">
        <v>1732</v>
      </c>
      <c r="B14" s="55" t="s">
        <v>1733</v>
      </c>
      <c r="C14" s="55" t="s">
        <v>912</v>
      </c>
      <c r="D14" s="55" t="s">
        <v>1734</v>
      </c>
      <c r="E14" s="55" t="s">
        <v>1852</v>
      </c>
      <c r="F14" s="159">
        <f>SUM(G14:T14)</f>
        <v>0</v>
      </c>
      <c r="G14" s="159">
        <v>0</v>
      </c>
      <c r="H14" s="159">
        <v>0</v>
      </c>
      <c r="I14" s="159">
        <v>0</v>
      </c>
      <c r="J14" s="159">
        <v>0</v>
      </c>
      <c r="K14" s="159">
        <v>0</v>
      </c>
      <c r="L14" s="159">
        <v>0</v>
      </c>
      <c r="M14" s="159">
        <v>0</v>
      </c>
      <c r="N14" s="159">
        <v>0</v>
      </c>
      <c r="O14" s="159">
        <v>0</v>
      </c>
      <c r="P14" s="159">
        <v>0</v>
      </c>
      <c r="Q14" s="159">
        <v>0</v>
      </c>
      <c r="R14" s="159">
        <v>0</v>
      </c>
      <c r="S14" s="159">
        <v>0</v>
      </c>
      <c r="T14" s="159">
        <v>0</v>
      </c>
    </row>
    <row r="16" spans="1:20">
      <c r="A16" s="34" t="s">
        <v>1451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4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7" customWidth="1"/>
    <col min="2" max="2" width="27.88671875" style="7" customWidth="1"/>
    <col min="3" max="3" width="11.44140625" style="7" bestFit="1" customWidth="1"/>
    <col min="4" max="16384" width="9.109375" style="7"/>
  </cols>
  <sheetData>
    <row r="1" spans="1:10" ht="31.5" customHeight="1">
      <c r="B1" s="59" t="s">
        <v>985</v>
      </c>
      <c r="C1" s="68"/>
    </row>
    <row r="2" spans="1:10" ht="35.25" customHeight="1">
      <c r="B2" s="16" t="s">
        <v>601</v>
      </c>
      <c r="C2" s="69"/>
    </row>
    <row r="3" spans="1:10">
      <c r="B3" s="17" t="s">
        <v>1776</v>
      </c>
      <c r="C3" s="18"/>
    </row>
    <row r="4" spans="1:10">
      <c r="B4" s="60"/>
      <c r="C4" s="60"/>
    </row>
    <row r="6" spans="1:10" ht="37.5" customHeight="1">
      <c r="A6" s="510" t="s">
        <v>1860</v>
      </c>
      <c r="B6" s="510"/>
    </row>
    <row r="7" spans="1:10">
      <c r="A7" s="511"/>
      <c r="B7" s="511"/>
    </row>
    <row r="8" spans="1:10" ht="14.25" customHeight="1">
      <c r="A8" s="46"/>
      <c r="B8" s="51" t="s">
        <v>818</v>
      </c>
    </row>
    <row r="9" spans="1:10" ht="128.25" customHeight="1">
      <c r="A9" s="40" t="s">
        <v>820</v>
      </c>
      <c r="B9" s="40" t="s">
        <v>825</v>
      </c>
      <c r="D9" s="50"/>
      <c r="E9" s="50"/>
      <c r="F9" s="50"/>
      <c r="G9" s="50"/>
      <c r="H9" s="50"/>
      <c r="I9" s="50"/>
      <c r="J9" s="50"/>
    </row>
    <row r="10" spans="1:10" ht="37.5" customHeight="1">
      <c r="A10" s="36" t="s">
        <v>1491</v>
      </c>
      <c r="B10" s="152">
        <v>1300</v>
      </c>
      <c r="C10" s="15"/>
      <c r="D10" s="50"/>
      <c r="E10" s="50"/>
      <c r="F10" s="50"/>
      <c r="G10" s="50"/>
      <c r="H10" s="50"/>
      <c r="I10" s="50"/>
      <c r="J10" s="50"/>
    </row>
    <row r="11" spans="1:10" ht="37.5" customHeight="1">
      <c r="A11" s="36" t="s">
        <v>1492</v>
      </c>
      <c r="B11" s="152">
        <v>500</v>
      </c>
      <c r="C11" s="15"/>
      <c r="D11" s="50"/>
      <c r="E11" s="50"/>
      <c r="F11" s="50"/>
      <c r="G11" s="50"/>
      <c r="H11" s="50"/>
      <c r="I11" s="50"/>
      <c r="J11" s="50"/>
    </row>
    <row r="12" spans="1:10" ht="37.5" customHeight="1">
      <c r="A12" s="36" t="s">
        <v>1493</v>
      </c>
      <c r="B12" s="152">
        <v>1070</v>
      </c>
      <c r="C12" s="15"/>
      <c r="D12" s="50"/>
      <c r="E12" s="50"/>
      <c r="F12" s="50"/>
      <c r="G12" s="50"/>
      <c r="H12" s="50"/>
      <c r="I12" s="50"/>
      <c r="J12" s="50"/>
    </row>
    <row r="13" spans="1:10" ht="37.5" customHeight="1">
      <c r="A13" s="36" t="s">
        <v>1494</v>
      </c>
      <c r="B13" s="152">
        <v>1200</v>
      </c>
      <c r="C13" s="15"/>
      <c r="D13" s="50"/>
      <c r="E13" s="50"/>
      <c r="F13" s="50"/>
      <c r="G13" s="50"/>
      <c r="H13" s="50"/>
      <c r="I13" s="50"/>
      <c r="J13" s="50"/>
    </row>
    <row r="14" spans="1:10" ht="37.5" customHeight="1">
      <c r="A14" s="36" t="s">
        <v>1495</v>
      </c>
      <c r="B14" s="152">
        <v>1600</v>
      </c>
      <c r="C14" s="15"/>
      <c r="D14" s="50"/>
      <c r="E14" s="50"/>
      <c r="F14" s="50"/>
      <c r="G14" s="50"/>
      <c r="H14" s="50"/>
      <c r="I14" s="50"/>
      <c r="J14" s="50"/>
    </row>
    <row r="15" spans="1:10" ht="37.5" customHeight="1">
      <c r="A15" s="36" t="s">
        <v>641</v>
      </c>
      <c r="B15" s="152">
        <v>970</v>
      </c>
      <c r="C15" s="15"/>
      <c r="D15" s="50"/>
      <c r="E15" s="50"/>
      <c r="F15" s="50"/>
      <c r="G15" s="50"/>
      <c r="H15" s="50"/>
      <c r="I15" s="50"/>
      <c r="J15" s="50"/>
    </row>
    <row r="16" spans="1:10" ht="37.5" customHeight="1">
      <c r="A16" s="36" t="s">
        <v>642</v>
      </c>
      <c r="B16" s="152">
        <v>750</v>
      </c>
      <c r="C16" s="15"/>
      <c r="D16" s="50"/>
      <c r="E16" s="50"/>
      <c r="F16" s="50"/>
      <c r="G16" s="50"/>
      <c r="H16" s="50"/>
      <c r="I16" s="50"/>
      <c r="J16" s="50"/>
    </row>
    <row r="17" spans="1:10" ht="37.5" customHeight="1">
      <c r="A17" s="36" t="s">
        <v>643</v>
      </c>
      <c r="B17" s="152">
        <v>0</v>
      </c>
      <c r="C17" s="15"/>
      <c r="D17" s="50"/>
      <c r="E17" s="50"/>
      <c r="F17" s="50"/>
      <c r="G17" s="50"/>
      <c r="H17" s="50"/>
      <c r="I17" s="50"/>
      <c r="J17" s="50"/>
    </row>
    <row r="18" spans="1:10" ht="37.5" customHeight="1">
      <c r="A18" s="36" t="s">
        <v>644</v>
      </c>
      <c r="B18" s="152">
        <v>600</v>
      </c>
      <c r="C18" s="15"/>
      <c r="D18" s="50"/>
      <c r="E18" s="50"/>
      <c r="F18" s="50"/>
      <c r="G18" s="50"/>
      <c r="H18" s="50"/>
      <c r="I18" s="50"/>
      <c r="J18" s="50"/>
    </row>
    <row r="19" spans="1:10" ht="37.5" customHeight="1">
      <c r="A19" s="36" t="s">
        <v>645</v>
      </c>
      <c r="B19" s="152">
        <v>1500</v>
      </c>
      <c r="C19" s="15"/>
      <c r="D19" s="50"/>
      <c r="E19" s="50"/>
      <c r="F19" s="50"/>
      <c r="G19" s="50"/>
      <c r="H19" s="50"/>
      <c r="I19" s="50"/>
      <c r="J19" s="50"/>
    </row>
    <row r="20" spans="1:10" ht="37.5" customHeight="1">
      <c r="A20" s="4" t="s">
        <v>646</v>
      </c>
      <c r="B20" s="152">
        <v>800</v>
      </c>
      <c r="C20" s="15"/>
      <c r="D20" s="50"/>
      <c r="E20" s="50"/>
      <c r="F20" s="50"/>
      <c r="G20" s="50"/>
      <c r="H20" s="50"/>
      <c r="I20" s="50"/>
      <c r="J20" s="50"/>
    </row>
    <row r="21" spans="1:10" ht="37.5" customHeight="1">
      <c r="A21" s="4" t="s">
        <v>647</v>
      </c>
      <c r="B21" s="152">
        <v>900</v>
      </c>
      <c r="C21" s="15"/>
      <c r="D21" s="50"/>
      <c r="E21" s="50"/>
      <c r="F21" s="50"/>
      <c r="G21" s="50"/>
      <c r="H21" s="50"/>
      <c r="I21" s="50"/>
      <c r="J21" s="50"/>
    </row>
    <row r="22" spans="1:10" ht="37.5" customHeight="1">
      <c r="A22" s="4" t="s">
        <v>648</v>
      </c>
      <c r="B22" s="152">
        <v>100</v>
      </c>
      <c r="C22" s="15"/>
      <c r="D22" s="50"/>
      <c r="E22" s="50"/>
      <c r="F22" s="50"/>
      <c r="G22" s="50"/>
      <c r="H22" s="50"/>
      <c r="I22" s="50"/>
      <c r="J22" s="50"/>
    </row>
    <row r="23" spans="1:10" ht="37.5" customHeight="1">
      <c r="A23" s="4" t="s">
        <v>649</v>
      </c>
      <c r="B23" s="152">
        <v>0</v>
      </c>
      <c r="C23" s="70"/>
      <c r="D23" s="50"/>
      <c r="E23" s="50"/>
      <c r="F23" s="50"/>
      <c r="G23" s="50"/>
      <c r="H23" s="50"/>
      <c r="I23" s="50"/>
      <c r="J23" s="50"/>
    </row>
    <row r="24" spans="1:10" s="67" customFormat="1" ht="37.5" customHeight="1">
      <c r="A24" s="71" t="s">
        <v>650</v>
      </c>
      <c r="B24" s="152">
        <f>SUM(B10:B23)</f>
        <v>11290</v>
      </c>
      <c r="C24" s="72"/>
      <c r="D24" s="72"/>
      <c r="E24" s="72"/>
      <c r="F24" s="72"/>
      <c r="G24" s="72"/>
      <c r="H24" s="72"/>
      <c r="I24" s="73"/>
      <c r="J24" s="73"/>
    </row>
    <row r="25" spans="1:10" ht="30.75" customHeight="1">
      <c r="C25" s="50"/>
      <c r="D25" s="50"/>
      <c r="E25" s="50"/>
      <c r="F25" s="50"/>
      <c r="G25" s="50"/>
      <c r="H25" s="50"/>
      <c r="I25" s="50"/>
      <c r="J25" s="50"/>
    </row>
    <row r="26" spans="1:10">
      <c r="A26" s="8" t="s">
        <v>1451</v>
      </c>
      <c r="D26" s="50"/>
      <c r="E26" s="50"/>
      <c r="F26" s="50"/>
      <c r="G26" s="50"/>
      <c r="H26" s="50"/>
      <c r="I26" s="50"/>
      <c r="J26" s="50"/>
    </row>
    <row r="27" spans="1:10">
      <c r="A27" s="46"/>
      <c r="D27" s="50"/>
      <c r="E27" s="50"/>
      <c r="F27" s="50"/>
      <c r="G27" s="50"/>
      <c r="H27" s="50"/>
      <c r="I27" s="50"/>
      <c r="J27" s="50"/>
    </row>
    <row r="28" spans="1:10">
      <c r="D28" s="50"/>
      <c r="E28" s="50"/>
      <c r="F28" s="50"/>
      <c r="G28" s="50"/>
      <c r="H28" s="50"/>
      <c r="I28" s="50"/>
      <c r="J28" s="50"/>
    </row>
    <row r="29" spans="1:10">
      <c r="D29" s="50"/>
      <c r="E29" s="50"/>
      <c r="F29" s="50"/>
      <c r="G29" s="50"/>
      <c r="H29" s="50"/>
      <c r="I29" s="50"/>
      <c r="J29" s="50"/>
    </row>
    <row r="30" spans="1:10">
      <c r="D30" s="50"/>
      <c r="E30" s="50"/>
      <c r="F30" s="50"/>
      <c r="G30" s="50"/>
      <c r="H30" s="50"/>
      <c r="I30" s="50"/>
      <c r="J30" s="50"/>
    </row>
    <row r="31" spans="1:10">
      <c r="D31" s="50"/>
      <c r="E31" s="50"/>
      <c r="F31" s="50"/>
      <c r="G31" s="50"/>
      <c r="H31" s="50"/>
      <c r="I31" s="50"/>
      <c r="J31" s="50"/>
    </row>
    <row r="32" spans="1:10">
      <c r="D32" s="50"/>
      <c r="E32" s="50"/>
      <c r="F32" s="50"/>
      <c r="G32" s="50"/>
      <c r="H32" s="50"/>
      <c r="I32" s="50"/>
      <c r="J32" s="50"/>
    </row>
    <row r="33" spans="4:10">
      <c r="D33" s="50"/>
      <c r="E33" s="50"/>
      <c r="F33" s="50"/>
      <c r="G33" s="50"/>
      <c r="H33" s="50"/>
      <c r="I33" s="50"/>
      <c r="J33" s="50"/>
    </row>
    <row r="34" spans="4:10">
      <c r="D34" s="50"/>
      <c r="E34" s="50"/>
      <c r="F34" s="50"/>
      <c r="G34" s="50"/>
      <c r="H34" s="50"/>
      <c r="I34" s="50"/>
      <c r="J34" s="50"/>
    </row>
    <row r="35" spans="4:10">
      <c r="D35" s="50"/>
      <c r="E35" s="50"/>
      <c r="F35" s="50"/>
      <c r="G35" s="50"/>
      <c r="H35" s="50"/>
      <c r="I35" s="50"/>
      <c r="J35" s="50"/>
    </row>
    <row r="36" spans="4:10">
      <c r="D36" s="50"/>
      <c r="E36" s="50"/>
      <c r="F36" s="50"/>
      <c r="G36" s="50"/>
      <c r="H36" s="50"/>
      <c r="I36" s="50"/>
      <c r="J36" s="50"/>
    </row>
    <row r="37" spans="4:10">
      <c r="D37" s="50"/>
      <c r="E37" s="50"/>
      <c r="F37" s="50"/>
      <c r="G37" s="50"/>
      <c r="H37" s="50"/>
      <c r="I37" s="50"/>
      <c r="J37" s="50"/>
    </row>
    <row r="38" spans="4:10">
      <c r="D38" s="50"/>
      <c r="E38" s="50"/>
      <c r="F38" s="50"/>
      <c r="G38" s="50"/>
      <c r="H38" s="50"/>
      <c r="I38" s="50"/>
      <c r="J38" s="50"/>
    </row>
    <row r="39" spans="4:10">
      <c r="D39" s="50"/>
      <c r="E39" s="50"/>
      <c r="F39" s="50"/>
      <c r="G39" s="50"/>
      <c r="H39" s="50"/>
      <c r="I39" s="50"/>
      <c r="J39" s="50"/>
    </row>
    <row r="40" spans="4:10">
      <c r="D40" s="50"/>
      <c r="E40" s="50"/>
      <c r="F40" s="50"/>
      <c r="G40" s="50"/>
      <c r="H40" s="50"/>
      <c r="I40" s="50"/>
      <c r="J40" s="50"/>
    </row>
    <row r="41" spans="4:10">
      <c r="D41" s="50"/>
      <c r="E41" s="50"/>
      <c r="F41" s="50"/>
      <c r="G41" s="50"/>
      <c r="H41" s="50"/>
      <c r="I41" s="50"/>
      <c r="J41" s="50"/>
    </row>
    <row r="42" spans="4:10">
      <c r="D42" s="50"/>
      <c r="E42" s="50"/>
      <c r="F42" s="50"/>
      <c r="G42" s="50"/>
      <c r="H42" s="50"/>
      <c r="I42" s="50"/>
      <c r="J42" s="50"/>
    </row>
    <row r="43" spans="4:10">
      <c r="D43" s="50"/>
      <c r="E43" s="50"/>
      <c r="F43" s="50"/>
      <c r="G43" s="50"/>
      <c r="H43" s="50"/>
      <c r="I43" s="50"/>
      <c r="J43" s="50"/>
    </row>
    <row r="44" spans="4:10">
      <c r="D44" s="50"/>
      <c r="E44" s="50"/>
      <c r="F44" s="50"/>
      <c r="G44" s="50"/>
      <c r="H44" s="50"/>
      <c r="I44" s="50"/>
      <c r="J44" s="50"/>
    </row>
    <row r="45" spans="4:10">
      <c r="D45" s="50"/>
      <c r="E45" s="50"/>
      <c r="F45" s="50"/>
      <c r="G45" s="50"/>
      <c r="H45" s="50"/>
      <c r="I45" s="50"/>
      <c r="J45" s="50"/>
    </row>
    <row r="46" spans="4:10">
      <c r="D46" s="50"/>
      <c r="E46" s="50"/>
      <c r="F46" s="50"/>
      <c r="G46" s="50"/>
      <c r="H46" s="50"/>
      <c r="I46" s="50"/>
      <c r="J46" s="50"/>
    </row>
    <row r="47" spans="4:10">
      <c r="D47" s="50"/>
      <c r="E47" s="50"/>
      <c r="F47" s="50"/>
      <c r="G47" s="50"/>
      <c r="H47" s="50"/>
      <c r="I47" s="50"/>
      <c r="J47" s="50"/>
    </row>
    <row r="48" spans="4:10">
      <c r="D48" s="50"/>
      <c r="E48" s="50"/>
      <c r="F48" s="50"/>
      <c r="G48" s="50"/>
      <c r="H48" s="50"/>
      <c r="I48" s="50"/>
      <c r="J48" s="50"/>
    </row>
    <row r="49" spans="4:10">
      <c r="D49" s="50"/>
      <c r="E49" s="50"/>
      <c r="F49" s="50"/>
      <c r="G49" s="50"/>
      <c r="H49" s="50"/>
      <c r="I49" s="50"/>
      <c r="J49" s="50"/>
    </row>
    <row r="50" spans="4:10">
      <c r="D50" s="50"/>
      <c r="E50" s="50"/>
      <c r="F50" s="50"/>
      <c r="G50" s="50"/>
      <c r="H50" s="50"/>
      <c r="I50" s="50"/>
      <c r="J50" s="50"/>
    </row>
    <row r="51" spans="4:10">
      <c r="D51" s="50"/>
      <c r="E51" s="50"/>
      <c r="F51" s="50"/>
      <c r="G51" s="50"/>
      <c r="H51" s="50"/>
      <c r="I51" s="50"/>
      <c r="J51" s="50"/>
    </row>
    <row r="52" spans="4:10">
      <c r="D52" s="50"/>
      <c r="E52" s="50"/>
      <c r="F52" s="50"/>
      <c r="G52" s="50"/>
      <c r="H52" s="50"/>
      <c r="I52" s="50"/>
      <c r="J52" s="50"/>
    </row>
    <row r="53" spans="4:10">
      <c r="D53" s="50"/>
      <c r="E53" s="50"/>
      <c r="F53" s="50"/>
      <c r="G53" s="50"/>
      <c r="H53" s="50"/>
      <c r="I53" s="50"/>
      <c r="J53" s="50"/>
    </row>
    <row r="54" spans="4:10">
      <c r="D54" s="50"/>
      <c r="E54" s="50"/>
      <c r="F54" s="50"/>
      <c r="G54" s="50"/>
      <c r="H54" s="50"/>
      <c r="I54" s="50"/>
      <c r="J54" s="50"/>
    </row>
    <row r="55" spans="4:10">
      <c r="D55" s="50"/>
      <c r="E55" s="50"/>
      <c r="F55" s="50"/>
      <c r="G55" s="50"/>
      <c r="H55" s="50"/>
      <c r="I55" s="50"/>
      <c r="J55" s="50"/>
    </row>
  </sheetData>
  <mergeCells count="2">
    <mergeCell ref="A6:B6"/>
    <mergeCell ref="A7:B7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7" customWidth="1"/>
    <col min="2" max="2" width="28" style="7" customWidth="1"/>
    <col min="3" max="16384" width="9.109375" style="7"/>
  </cols>
  <sheetData>
    <row r="1" spans="1:4">
      <c r="B1" s="46"/>
    </row>
    <row r="2" spans="1:4" ht="15.75" customHeight="1">
      <c r="B2" s="59" t="s">
        <v>984</v>
      </c>
    </row>
    <row r="3" spans="1:4" ht="36" customHeight="1">
      <c r="B3" s="16" t="s">
        <v>601</v>
      </c>
    </row>
    <row r="4" spans="1:4">
      <c r="B4" s="17"/>
      <c r="C4" s="61"/>
      <c r="D4" s="60"/>
    </row>
    <row r="5" spans="1:4">
      <c r="B5" s="37"/>
    </row>
    <row r="6" spans="1:4" ht="13.5" customHeight="1"/>
    <row r="7" spans="1:4" ht="54" customHeight="1">
      <c r="A7" s="510" t="s">
        <v>1859</v>
      </c>
      <c r="B7" s="510"/>
    </row>
    <row r="8" spans="1:4">
      <c r="A8" s="511"/>
      <c r="B8" s="511"/>
    </row>
    <row r="9" spans="1:4" ht="29.25" customHeight="1" thickBot="1">
      <c r="A9" s="46"/>
      <c r="B9" s="51" t="s">
        <v>818</v>
      </c>
    </row>
    <row r="10" spans="1:4" ht="56.25" customHeight="1" thickBot="1">
      <c r="A10" s="62" t="s">
        <v>1489</v>
      </c>
      <c r="B10" s="63" t="s">
        <v>1490</v>
      </c>
    </row>
    <row r="11" spans="1:4" ht="33" customHeight="1">
      <c r="A11" s="64" t="s">
        <v>1491</v>
      </c>
      <c r="B11" s="211">
        <v>415.4</v>
      </c>
    </row>
    <row r="12" spans="1:4" ht="33" customHeight="1">
      <c r="A12" s="65" t="s">
        <v>1492</v>
      </c>
      <c r="B12" s="211">
        <v>3543.7</v>
      </c>
    </row>
    <row r="13" spans="1:4" ht="33" customHeight="1">
      <c r="A13" s="65" t="s">
        <v>1493</v>
      </c>
      <c r="B13" s="211">
        <v>758.3</v>
      </c>
    </row>
    <row r="14" spans="1:4" ht="33" customHeight="1">
      <c r="A14" s="65" t="s">
        <v>1494</v>
      </c>
      <c r="B14" s="211">
        <v>401.6</v>
      </c>
    </row>
    <row r="15" spans="1:4" ht="33" customHeight="1">
      <c r="A15" s="65" t="s">
        <v>1495</v>
      </c>
      <c r="B15" s="211">
        <v>716.2</v>
      </c>
    </row>
    <row r="16" spans="1:4" ht="33" customHeight="1">
      <c r="A16" s="65" t="s">
        <v>641</v>
      </c>
      <c r="B16" s="211">
        <v>775.5</v>
      </c>
    </row>
    <row r="17" spans="1:2" ht="33" customHeight="1">
      <c r="A17" s="65" t="s">
        <v>642</v>
      </c>
      <c r="B17" s="211">
        <v>801.8</v>
      </c>
    </row>
    <row r="18" spans="1:2" ht="33" customHeight="1">
      <c r="A18" s="65" t="s">
        <v>643</v>
      </c>
      <c r="B18" s="211">
        <v>5157.6000000000004</v>
      </c>
    </row>
    <row r="19" spans="1:2" ht="33" customHeight="1">
      <c r="A19" s="65" t="s">
        <v>644</v>
      </c>
      <c r="B19" s="211">
        <v>632</v>
      </c>
    </row>
    <row r="20" spans="1:2" ht="33" customHeight="1">
      <c r="A20" s="65" t="s">
        <v>645</v>
      </c>
      <c r="B20" s="211">
        <v>874.2</v>
      </c>
    </row>
    <row r="21" spans="1:2" ht="33" customHeight="1">
      <c r="A21" s="65" t="s">
        <v>646</v>
      </c>
      <c r="B21" s="211">
        <v>413.3</v>
      </c>
    </row>
    <row r="22" spans="1:2" ht="33" customHeight="1">
      <c r="A22" s="65" t="s">
        <v>647</v>
      </c>
      <c r="B22" s="211">
        <v>715.5</v>
      </c>
    </row>
    <row r="23" spans="1:2" ht="33" customHeight="1">
      <c r="A23" s="65" t="s">
        <v>648</v>
      </c>
      <c r="B23" s="211">
        <v>1611.8</v>
      </c>
    </row>
    <row r="24" spans="1:2" ht="33" customHeight="1">
      <c r="A24" s="65" t="s">
        <v>649</v>
      </c>
      <c r="B24" s="211">
        <v>1396.5</v>
      </c>
    </row>
    <row r="25" spans="1:2" s="67" customFormat="1" ht="33" customHeight="1" thickBot="1">
      <c r="A25" s="66" t="s">
        <v>650</v>
      </c>
      <c r="B25" s="110">
        <f>SUM(B11:B24)</f>
        <v>18213.400000000001</v>
      </c>
    </row>
    <row r="26" spans="1:2" ht="30.75" customHeight="1"/>
    <row r="27" spans="1:2">
      <c r="A27" s="8" t="s">
        <v>1451</v>
      </c>
    </row>
    <row r="28" spans="1:2">
      <c r="A28" s="46"/>
    </row>
  </sheetData>
  <mergeCells count="2">
    <mergeCell ref="A7:B7"/>
    <mergeCell ref="A8:B8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12</vt:i4>
      </vt:variant>
    </vt:vector>
  </HeadingPairs>
  <TitlesOfParts>
    <vt:vector size="27" baseType="lpstr">
      <vt:lpstr>казна</vt:lpstr>
      <vt:lpstr>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расходы программы</vt:lpstr>
      <vt:lpstr>ведомственная 0</vt:lpstr>
      <vt:lpstr>расходы</vt:lpstr>
      <vt:lpstr>источники</vt:lpstr>
      <vt:lpstr>доходы</vt:lpstr>
      <vt:lpstr>Лист1</vt:lpstr>
      <vt:lpstr>'ведомственная 0'!Заголовки_для_печати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'ведомственная 0'!Область_печати</vt:lpstr>
      <vt:lpstr>'внут взаимст'!Область_печати</vt:lpstr>
      <vt:lpstr>доходы!Область_печати</vt:lpstr>
      <vt:lpstr>источники!Область_печати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2025-01-30T07:38:12Z</cp:lastPrinted>
  <dcterms:created xsi:type="dcterms:W3CDTF">2011-10-14T11:35:08Z</dcterms:created>
  <dcterms:modified xsi:type="dcterms:W3CDTF">2025-03-19T08:11:30Z</dcterms:modified>
</cp:coreProperties>
</file>