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34" firstSheet="2" activeTab="2"/>
  </bookViews>
  <sheets>
    <sheet name="казна" sheetId="17" state="hidden" r:id="rId1"/>
    <sheet name="программы" sheetId="19" state="hidden" r:id="rId2"/>
    <sheet name="нормативные обязательства" sheetId="18" r:id="rId3"/>
    <sheet name="гарантии" sheetId="12" r:id="rId4"/>
    <sheet name="расходы программы" sheetId="21" r:id="rId5"/>
    <sheet name="перечень догов" sheetId="13" state="hidden" r:id="rId6"/>
    <sheet name="иные" sheetId="16" state="hidden" r:id="rId7"/>
    <sheet name="субвенции" sheetId="14" state="hidden" r:id="rId8"/>
    <sheet name="субсидии" sheetId="10" state="hidden" r:id="rId9"/>
    <sheet name="сбалансирован" sheetId="9" state="hidden" r:id="rId10"/>
    <sheet name="выравнив" sheetId="8" state="hidden" r:id="rId11"/>
    <sheet name="Лист1" sheetId="20" r:id="rId12"/>
  </sheets>
  <externalReferences>
    <externalReference r:id="rId13"/>
  </externalReferences>
  <definedNames>
    <definedName name="_xlnm.Print_Titles" localSheetId="0">казна!#REF!</definedName>
    <definedName name="_xlnm.Print_Titles" localSheetId="4">'расходы программы'!$12:$12</definedName>
    <definedName name="_xlnm.Print_Area" localSheetId="3">гарантии!$A$1:$I$17</definedName>
    <definedName name="_xlnm.Print_Area" localSheetId="2">'нормативные обязательства'!$A$1:$D$18</definedName>
    <definedName name="_xlnm.Print_Area" localSheetId="1">программы!$A$1:$D$35</definedName>
    <definedName name="_xlnm.Print_Area" localSheetId="4">'расходы программы'!$A$1:$F$210</definedName>
  </definedNames>
  <calcPr calcId="125725"/>
</workbook>
</file>

<file path=xl/calcChain.xml><?xml version="1.0" encoding="utf-8"?>
<calcChain xmlns="http://schemas.openxmlformats.org/spreadsheetml/2006/main">
  <c r="F13" i="21"/>
  <c r="F10" i="18" l="1"/>
  <c r="C118" i="2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6"/>
  <c r="C117"/>
  <c r="C120"/>
  <c r="C121"/>
  <c r="C122"/>
  <c r="C124"/>
  <c r="F131"/>
  <c r="C133"/>
  <c r="F132"/>
  <c r="C134"/>
  <c r="C135"/>
  <c r="C137"/>
  <c r="F136"/>
  <c r="C138"/>
  <c r="C145"/>
  <c r="C146"/>
  <c r="C147"/>
  <c r="C148"/>
  <c r="F149"/>
  <c r="C151"/>
  <c r="C152"/>
  <c r="C154"/>
  <c r="C155"/>
  <c r="C156"/>
  <c r="C159"/>
  <c r="C160"/>
  <c r="C161"/>
  <c r="C164"/>
  <c r="C165"/>
  <c r="C166"/>
  <c r="F162"/>
  <c r="F173"/>
  <c r="F177"/>
  <c r="F175" s="1"/>
  <c r="F178"/>
  <c r="F181"/>
  <c r="F180" s="1"/>
  <c r="F186"/>
  <c r="F184" s="1"/>
  <c r="F187"/>
  <c r="F190"/>
  <c r="F195"/>
  <c r="F196"/>
  <c r="F198"/>
  <c r="F201"/>
  <c r="F202"/>
  <c r="F203"/>
  <c r="F204"/>
  <c r="F206"/>
  <c r="F207"/>
  <c r="F21" l="1"/>
  <c r="F205"/>
  <c r="F193"/>
  <c r="F192" s="1"/>
  <c r="F68"/>
  <c r="F200"/>
  <c r="F14"/>
  <c r="F91"/>
  <c r="F96"/>
  <c r="F183"/>
  <c r="F35"/>
  <c r="F197" l="1"/>
  <c r="C33" i="17" l="1"/>
  <c r="F33"/>
  <c r="E33"/>
  <c r="D33"/>
  <c r="F15" i="16" l="1"/>
  <c r="C34" i="19" l="1"/>
  <c r="F14" i="10" l="1"/>
  <c r="F12"/>
  <c r="C13" i="16"/>
  <c r="F13" i="10"/>
  <c r="G10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G10" i="16"/>
  <c r="H10"/>
  <c r="I10"/>
  <c r="J10"/>
  <c r="K10"/>
  <c r="L10"/>
  <c r="M10"/>
  <c r="N10"/>
  <c r="O10"/>
  <c r="P10"/>
  <c r="Q10"/>
  <c r="R10"/>
  <c r="S10"/>
  <c r="T10"/>
  <c r="B24" i="9"/>
  <c r="C15" i="16"/>
  <c r="F12"/>
  <c r="F13"/>
  <c r="F14"/>
  <c r="C14"/>
  <c r="F15" i="12"/>
  <c r="D15"/>
  <c r="C15"/>
  <c r="B25" i="8"/>
  <c r="F10" i="10" l="1"/>
  <c r="F10" i="16"/>
</calcChain>
</file>

<file path=xl/sharedStrings.xml><?xml version="1.0" encoding="utf-8"?>
<sst xmlns="http://schemas.openxmlformats.org/spreadsheetml/2006/main" count="1010" uniqueCount="533">
  <si>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</si>
  <si>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Ведомственная целевая программа "Молодежь Енотаевского района" на 2013-2017 годы"</t>
  </si>
  <si>
    <t>9.</t>
  </si>
  <si>
    <t>10.</t>
  </si>
  <si>
    <t>Наименование кредитора, номер, дата кредитного договора (соглашения)</t>
  </si>
  <si>
    <t>6.</t>
  </si>
  <si>
    <t>ИТОГО</t>
  </si>
  <si>
    <t>15.</t>
  </si>
  <si>
    <t>17.</t>
  </si>
  <si>
    <t>Остаточная стоимость</t>
  </si>
  <si>
    <t>Верно:</t>
  </si>
  <si>
    <t>Приложение 14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</si>
  <si>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</si>
  <si>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</si>
  <si>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</si>
  <si>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795 03 11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</si>
  <si>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</si>
  <si>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Управление образования администрации муниципального образования "Енотаевский район"</t>
  </si>
  <si>
    <t>Всрно:</t>
  </si>
  <si>
    <t>Информационно-кадровый отдел администрации муниципального образования "Енотаевский район"</t>
  </si>
  <si>
    <t xml:space="preserve">к решению Совета МО "Енотаевский район" 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</si>
  <si>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</si>
  <si>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</si>
  <si>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</si>
  <si>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</si>
  <si>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</si>
  <si>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</si>
  <si>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</si>
  <si>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</si>
  <si>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</si>
  <si>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</si>
  <si>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</si>
  <si>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070 05 00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</si>
  <si>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</si>
  <si>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521 06 00</t>
  </si>
  <si>
    <t>7.</t>
  </si>
  <si>
    <t>8.</t>
  </si>
  <si>
    <t>5.</t>
  </si>
  <si>
    <t>верно:</t>
  </si>
  <si>
    <t>Финансовое управление администрации муниципального  образования "Енотаевский район"</t>
  </si>
  <si>
    <t>тыс. рублей</t>
  </si>
  <si>
    <t>Наименование показателя</t>
  </si>
  <si>
    <t>Код раздела</t>
  </si>
  <si>
    <t>Код подраздела</t>
  </si>
  <si>
    <t>Сумма</t>
  </si>
  <si>
    <t>Всего</t>
  </si>
  <si>
    <t>на исполнение наказов избирателей депутатам Думы Астраханской области</t>
  </si>
  <si>
    <t>Иные условия предоставления муниципальных гарантий</t>
  </si>
  <si>
    <t>Перечень кредитных договоров (соглашений), подлежащих исполнению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</si>
  <si>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</si>
  <si>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</si>
  <si>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08</t>
  </si>
  <si>
    <t>01</t>
  </si>
  <si>
    <t>520 15 04</t>
  </si>
  <si>
    <t>на проведение противопаводковых мероприятий</t>
  </si>
  <si>
    <t>кредитное соглашение от 26.08.2010 № КС-732000/2010/00048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</si>
  <si>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</si>
  <si>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</si>
  <si>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</si>
  <si>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</si>
  <si>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</si>
  <si>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</si>
  <si>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Приложение 7</t>
  </si>
  <si>
    <t>Приложение 8</t>
  </si>
  <si>
    <t>Приложение 9</t>
  </si>
  <si>
    <t>Приложение 10</t>
  </si>
  <si>
    <t>795 11 00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</si>
  <si>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</si>
  <si>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Областной  бюджет:</t>
  </si>
  <si>
    <t>тыс.рублей.</t>
  </si>
  <si>
    <t>ПЕРЕЧЕНЬ</t>
  </si>
  <si>
    <t>№ п/п</t>
  </si>
  <si>
    <t>Износ</t>
  </si>
  <si>
    <t>1.</t>
  </si>
  <si>
    <t>2.</t>
  </si>
  <si>
    <t>Совет   муниципального образования "Енотаевский район"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</si>
  <si>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</si>
  <si>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</si>
  <si>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</si>
  <si>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</si>
  <si>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</si>
  <si>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</si>
  <si>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</si>
  <si>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</si>
  <si>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</si>
  <si>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</si>
  <si>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</si>
  <si>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</si>
  <si>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07</t>
  </si>
  <si>
    <t>на организацию утилизации и переработки бытовых и промышленных отходов</t>
  </si>
  <si>
    <t>3.</t>
  </si>
  <si>
    <t>4.</t>
  </si>
  <si>
    <t>997 00 00</t>
  </si>
  <si>
    <t>итого</t>
  </si>
  <si>
    <t>ВЕРНО:</t>
  </si>
  <si>
    <t>795 19 00</t>
  </si>
  <si>
    <t>Обеспечение проведения выборов и референдумов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</si>
  <si>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</si>
  <si>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</si>
  <si>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</si>
  <si>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</si>
  <si>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</si>
  <si>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</si>
  <si>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</si>
  <si>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</si>
  <si>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</si>
  <si>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Юридические лица</t>
  </si>
  <si>
    <t xml:space="preserve">Муниципальные образования 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</si>
  <si>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</si>
  <si>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</si>
  <si>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</si>
  <si>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</si>
  <si>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</si>
  <si>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</si>
  <si>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</si>
  <si>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</si>
  <si>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</si>
  <si>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</si>
  <si>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</si>
  <si>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</si>
  <si>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</si>
  <si>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</si>
  <si>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</si>
  <si>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</si>
  <si>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</si>
  <si>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</si>
  <si>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</si>
  <si>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</si>
  <si>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</si>
  <si>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</si>
  <si>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522 13 12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</si>
  <si>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</si>
  <si>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</si>
  <si>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</si>
  <si>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</si>
  <si>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 xml:space="preserve">от                № </t>
  </si>
  <si>
    <t xml:space="preserve">от                          №  </t>
  </si>
  <si>
    <t>Расходы на реализацию  целевых программ на 2014 год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</si>
  <si>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</si>
  <si>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</si>
  <si>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</si>
  <si>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</si>
  <si>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</si>
  <si>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</si>
  <si>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</si>
  <si>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</si>
  <si>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</si>
  <si>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</si>
  <si>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</si>
  <si>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</si>
  <si>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</si>
  <si>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</si>
  <si>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</si>
  <si>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</si>
  <si>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</si>
  <si>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</si>
  <si>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</si>
  <si>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200</t>
  </si>
  <si>
    <t>500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</si>
  <si>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</si>
  <si>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</si>
  <si>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</si>
  <si>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</si>
  <si>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</si>
  <si>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</si>
  <si>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Ведомственная  целевая программа "Развитие системы организации школьного питания в  Енотаевском районе на 2014-2016 годы.</t>
  </si>
  <si>
    <t>11.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</si>
  <si>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</si>
  <si>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</si>
  <si>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</si>
  <si>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</si>
  <si>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</si>
  <si>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</si>
  <si>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</si>
  <si>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</si>
  <si>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</si>
  <si>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</si>
  <si>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</si>
  <si>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</si>
  <si>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</si>
  <si>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</si>
  <si>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</si>
  <si>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</si>
  <si>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</si>
  <si>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</si>
  <si>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</si>
  <si>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</si>
  <si>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999 51 18</t>
  </si>
  <si>
    <t xml:space="preserve">к решению Совета МО "Никольский сельсовет" </t>
  </si>
  <si>
    <t xml:space="preserve">к решению Совета МО "Никольский сельсовет"  </t>
  </si>
  <si>
    <t>нет</t>
  </si>
  <si>
    <t>от  №</t>
  </si>
  <si>
    <t>80 1 00 04190</t>
  </si>
  <si>
    <t>80 1 00 24060</t>
  </si>
  <si>
    <t>80 1 00 04650</t>
  </si>
  <si>
    <t>80 1 00 04590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</si>
  <si>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</si>
  <si>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</si>
  <si>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</si>
  <si>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</si>
  <si>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</si>
  <si>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</si>
  <si>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</si>
  <si>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</si>
  <si>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</si>
  <si>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</si>
  <si>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</si>
  <si>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</si>
  <si>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</si>
  <si>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</si>
  <si>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</si>
  <si>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</si>
  <si>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</si>
  <si>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</si>
  <si>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</si>
  <si>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</si>
  <si>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</si>
  <si>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</si>
  <si>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</si>
  <si>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</si>
  <si>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</si>
  <si>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</si>
  <si>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</si>
  <si>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</si>
  <si>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</si>
  <si>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</si>
  <si>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</si>
  <si>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</si>
  <si>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</si>
  <si>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</si>
  <si>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</si>
  <si>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</si>
  <si>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</si>
  <si>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</si>
  <si>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</si>
  <si>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</si>
  <si>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</si>
  <si>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</si>
  <si>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</si>
  <si>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</si>
  <si>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</si>
  <si>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</si>
  <si>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</si>
  <si>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</si>
  <si>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</si>
  <si>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</si>
  <si>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</si>
  <si>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</si>
  <si>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</si>
  <si>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</si>
  <si>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</si>
  <si>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</si>
  <si>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</si>
  <si>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</si>
  <si>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</si>
  <si>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</si>
  <si>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</si>
  <si>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</si>
  <si>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</si>
  <si>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</si>
  <si>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</si>
  <si>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</si>
  <si>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</si>
  <si>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</si>
  <si>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</si>
  <si>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</si>
  <si>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</si>
  <si>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</si>
  <si>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</si>
  <si>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</si>
  <si>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</si>
  <si>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</si>
  <si>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</si>
  <si>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</si>
  <si>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</si>
  <si>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</si>
  <si>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</si>
  <si>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</si>
  <si>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</si>
  <si>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</si>
  <si>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</si>
  <si>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</si>
  <si>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</si>
  <si>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</si>
  <si>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</si>
  <si>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</si>
  <si>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</si>
  <si>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</si>
  <si>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</si>
  <si>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</si>
  <si>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</si>
  <si>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</si>
  <si>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</si>
  <si>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</si>
  <si>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</si>
  <si>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</si>
  <si>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</si>
  <si>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</si>
  <si>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</si>
  <si>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</si>
  <si>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</si>
  <si>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</si>
  <si>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</si>
  <si>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</si>
  <si>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</si>
  <si>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</si>
  <si>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</si>
  <si>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</si>
  <si>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</si>
  <si>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</si>
  <si>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</si>
  <si>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</si>
  <si>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</si>
  <si>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</si>
  <si>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</si>
  <si>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</si>
  <si>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</si>
  <si>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</si>
  <si>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</si>
  <si>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</si>
  <si>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</si>
  <si>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</si>
  <si>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</si>
  <si>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</si>
  <si>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</si>
  <si>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</si>
  <si>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</si>
  <si>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</si>
  <si>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</si>
  <si>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</si>
  <si>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</si>
  <si>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80 1 00 00000</t>
  </si>
  <si>
    <t>80 0 00 00000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</si>
  <si>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</si>
  <si>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</si>
  <si>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</si>
  <si>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</si>
  <si>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</si>
  <si>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</si>
  <si>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</si>
  <si>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</si>
  <si>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</si>
  <si>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</si>
  <si>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</si>
  <si>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</si>
  <si>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</si>
  <si>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</si>
  <si>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</si>
  <si>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</si>
  <si>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</si>
  <si>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</si>
  <si>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</si>
  <si>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</si>
  <si>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</si>
  <si>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</si>
  <si>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</si>
  <si>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</si>
  <si>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</si>
  <si>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</si>
  <si>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</si>
  <si>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</si>
  <si>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</si>
  <si>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</si>
  <si>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</si>
  <si>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</si>
  <si>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</si>
  <si>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</si>
  <si>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</si>
  <si>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</si>
  <si>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</si>
  <si>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</si>
  <si>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</si>
  <si>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</si>
  <si>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</si>
  <si>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</si>
  <si>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</si>
  <si>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</si>
  <si>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</si>
  <si>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</si>
  <si>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</si>
  <si>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</si>
  <si>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</si>
  <si>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</si>
  <si>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</si>
  <si>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</si>
  <si>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</si>
  <si>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</si>
  <si>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</si>
  <si>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</si>
  <si>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</si>
  <si>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</si>
  <si>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</si>
  <si>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</si>
  <si>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</si>
  <si>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</si>
  <si>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</si>
  <si>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</si>
  <si>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</si>
  <si>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</si>
  <si>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</si>
  <si>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</si>
  <si>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</si>
  <si>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</si>
  <si>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</si>
  <si>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</si>
  <si>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</si>
  <si>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</si>
  <si>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</si>
  <si>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</si>
  <si>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</si>
  <si>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</si>
  <si>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</si>
  <si>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</si>
  <si>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</si>
  <si>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</si>
  <si>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</si>
  <si>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</si>
  <si>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</si>
  <si>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</si>
  <si>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</si>
  <si>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</si>
  <si>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</si>
  <si>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</si>
  <si>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</si>
  <si>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</si>
  <si>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</si>
  <si>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</si>
  <si>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</si>
  <si>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</si>
  <si>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</si>
  <si>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</si>
  <si>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</si>
  <si>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</si>
  <si>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</si>
  <si>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</si>
  <si>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</si>
  <si>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</si>
  <si>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</si>
  <si>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</si>
  <si>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</si>
  <si>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</si>
  <si>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</si>
  <si>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</si>
  <si>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</si>
  <si>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</si>
  <si>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</si>
  <si>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</si>
  <si>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</si>
  <si>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</si>
  <si>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</si>
  <si>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</si>
  <si>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</si>
  <si>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</si>
  <si>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</si>
  <si>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</si>
  <si>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</si>
  <si>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</si>
  <si>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</si>
  <si>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</si>
  <si>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</si>
  <si>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</si>
  <si>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</si>
  <si>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</si>
  <si>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</si>
  <si>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</si>
  <si>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</si>
  <si>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</si>
  <si>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</si>
  <si>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</si>
  <si>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</si>
  <si>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</si>
  <si>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</si>
  <si>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</si>
  <si>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</si>
  <si>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</si>
  <si>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</si>
  <si>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</si>
  <si>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</si>
  <si>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</si>
  <si>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</si>
  <si>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</si>
  <si>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</si>
  <si>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</si>
  <si>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</si>
  <si>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</si>
  <si>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</si>
  <si>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</si>
  <si>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</si>
  <si>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</si>
  <si>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 xml:space="preserve">к решению Совета МО "Село Енотаевка" 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</si>
  <si>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</si>
  <si>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</si>
  <si>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2017 год.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</si>
  <si>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ти перерасчета пнесии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</si>
  <si>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"Село Енотаевка" на 2018-2019 год»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</si>
  <si>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2018-2019 год»(закупка товаров, работ и услуг для государственных (муниципальных) нужд)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</si>
  <si>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2018-2019 год»(социальное обеспечение и иные выплаты населению)</t>
  </si>
  <si>
    <t>Процентные платежи по муниципальному  долгу муниципального образования ""Село Енотаевка" 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""Село Енотаевка" на 2018-2019 год»обслуживание государственного (муниципального) долга)</t>
  </si>
  <si>
    <t>Расходы на  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2018-2019 год»(социальное обеспечение и иные выплаты населению)</t>
  </si>
  <si>
    <t>Приложение 8.1</t>
  </si>
  <si>
    <t>Приложение 9.1</t>
  </si>
  <si>
    <t>Приложение 10.1</t>
  </si>
  <si>
    <t xml:space="preserve">от              № </t>
  </si>
  <si>
    <t>Реализация мероприятий  в рамках муниципальнойпрограммы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</si>
  <si>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""Село Енотаевка" на 2018-2023год»(содержание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</si>
  <si>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</si>
  <si>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Обеспечение деятельности учреждений, связанных с национальной безопасностью,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2018-2239 год»(закупка товаров, работ и услуг для государственных (муниципальных) нужд)</t>
  </si>
  <si>
    <t>Муниципальная программа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</si>
  <si>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</si>
  <si>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</t>
  </si>
  <si>
    <t>01 0 00 24070</t>
  </si>
  <si>
    <t>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2018-2023од»(социальное обеспечение и иные выплаты населению)</t>
  </si>
  <si>
    <t>от                        №</t>
  </si>
  <si>
    <t>01 0 00 24050</t>
  </si>
  <si>
    <t>01 0 00 24250</t>
  </si>
  <si>
    <t>01 0 00 04190</t>
  </si>
  <si>
    <t>01 0 00 24060</t>
  </si>
  <si>
    <t>80 1 00 81000</t>
  </si>
  <si>
    <t>01 0 00 04650</t>
  </si>
  <si>
    <t>Программа предоставления муниципальных гарантий МО "Село Енотаевка" на 2022-2023 год.</t>
  </si>
  <si>
    <t>Объем выданных гарантий в 2022году(прогноз)</t>
  </si>
  <si>
    <t>Объем выданных гарантий в 2023году(прогноз)</t>
  </si>
  <si>
    <t>сумма 2023</t>
  </si>
  <si>
    <t>Сумма              2023г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</si>
  <si>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</si>
  <si>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02 Z F2 55550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</si>
  <si>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</si>
  <si>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16499,3</t>
  </si>
  <si>
    <t>Сумма              2024г</t>
  </si>
  <si>
    <t>100</t>
  </si>
  <si>
    <t xml:space="preserve">от    № </t>
  </si>
  <si>
    <t xml:space="preserve">Расходы на исполнение публичных нормативных обязательств на 2023-2024гг </t>
  </si>
  <si>
    <t>сумма 2024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</si>
</sst>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26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</font>
    <font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  <font>
      <b/>
      <sz val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</borders>
  <cellStyleXfs count="3">
    <xf numFmtId="0" fontId="0" fillId="0" borderId="0"/>
    <xf numFmtId="0" fontId="12" fillId="0" borderId="0"/>
    <xf numFmtId="0" fontId="1" fillId="0" borderId="0"/>
  </cellStyleXfs>
  <cellXfs count="331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2" applyFont="1" applyFill="1" applyAlignment="1" applyProtection="1">
      <alignment horizontal="left" wrapText="1"/>
      <protection locked="0"/>
    </xf>
    <xf numFmtId="0" fontId="4" fillId="0" borderId="0" xfId="0" applyFont="1" applyFill="1" applyAlignment="1"/>
    <xf numFmtId="0" fontId="5" fillId="0" borderId="0" xfId="0" applyFont="1" applyFill="1" applyAlignment="1"/>
    <xf numFmtId="0" fontId="7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7" fillId="0" borderId="7" xfId="0" applyFont="1" applyBorder="1"/>
    <xf numFmtId="0" fontId="7" fillId="0" borderId="0" xfId="0" applyFont="1"/>
    <xf numFmtId="0" fontId="4" fillId="0" borderId="0" xfId="0" applyFont="1" applyFill="1" applyProtection="1">
      <protection locked="0"/>
    </xf>
    <xf numFmtId="0" fontId="4" fillId="0" borderId="0" xfId="2" applyFont="1" applyFill="1" applyAlignment="1" applyProtection="1">
      <alignment wrapText="1"/>
      <protection locked="0"/>
    </xf>
    <xf numFmtId="0" fontId="4" fillId="0" borderId="0" xfId="0" applyFont="1" applyFill="1" applyBorder="1"/>
    <xf numFmtId="0" fontId="7" fillId="0" borderId="1" xfId="0" applyFont="1" applyBorder="1"/>
    <xf numFmtId="2" fontId="4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/>
    <xf numFmtId="0" fontId="4" fillId="0" borderId="1" xfId="0" applyFont="1" applyBorder="1" applyAlignment="1">
      <alignment textRotation="90" wrapText="1"/>
    </xf>
    <xf numFmtId="0" fontId="4" fillId="0" borderId="1" xfId="0" applyFont="1" applyFill="1" applyBorder="1" applyAlignment="1">
      <alignment textRotation="90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/>
    <xf numFmtId="0" fontId="5" fillId="0" borderId="0" xfId="0" applyFo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right" wrapText="1"/>
    </xf>
    <xf numFmtId="2" fontId="5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/>
    <xf numFmtId="0" fontId="10" fillId="0" borderId="1" xfId="0" applyFont="1" applyBorder="1" applyAlignment="1">
      <alignment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1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11" fillId="0" borderId="11" xfId="0" applyFont="1" applyBorder="1" applyAlignment="1"/>
    <xf numFmtId="0" fontId="5" fillId="0" borderId="11" xfId="0" applyFont="1" applyBorder="1" applyAlignment="1"/>
    <xf numFmtId="49" fontId="4" fillId="0" borderId="0" xfId="0" applyNumberFormat="1" applyFont="1" applyFill="1"/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/>
    <xf numFmtId="164" fontId="4" fillId="0" borderId="1" xfId="0" applyNumberFormat="1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left"/>
    </xf>
    <xf numFmtId="0" fontId="4" fillId="0" borderId="1" xfId="1" applyFont="1" applyFill="1" applyBorder="1" applyAlignment="1" applyProtection="1">
      <alignment horizontal="left" vertical="top" wrapText="1"/>
      <protection locked="0"/>
    </xf>
    <xf numFmtId="0" fontId="4" fillId="0" borderId="12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166" fontId="4" fillId="0" borderId="3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center" vertical="top"/>
    </xf>
    <xf numFmtId="0" fontId="4" fillId="3" borderId="0" xfId="0" applyFont="1" applyFill="1"/>
    <xf numFmtId="164" fontId="6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top" wrapText="1"/>
    </xf>
    <xf numFmtId="49" fontId="4" fillId="0" borderId="0" xfId="2" applyNumberFormat="1" applyFont="1" applyFill="1" applyAlignment="1">
      <alignment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/>
    <xf numFmtId="49" fontId="4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3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/>
    <xf numFmtId="49" fontId="14" fillId="0" borderId="0" xfId="1" applyNumberFormat="1" applyFont="1" applyFill="1" applyBorder="1" applyAlignment="1" applyProtection="1">
      <alignment horizontal="left" vertical="top" wrapText="1"/>
      <protection locked="0"/>
    </xf>
    <xf numFmtId="49" fontId="14" fillId="0" borderId="0" xfId="0" applyNumberFormat="1" applyFont="1" applyFill="1" applyBorder="1" applyAlignment="1">
      <alignment horizontal="left" vertical="top" wrapText="1"/>
    </xf>
    <xf numFmtId="49" fontId="14" fillId="0" borderId="0" xfId="0" applyNumberFormat="1" applyFont="1" applyFill="1" applyBorder="1" applyAlignment="1">
      <alignment horizontal="left" vertical="center" wrapText="1"/>
    </xf>
    <xf numFmtId="49" fontId="13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6" fillId="0" borderId="1" xfId="1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/>
    <xf numFmtId="164" fontId="4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/>
    <xf numFmtId="49" fontId="4" fillId="0" borderId="0" xfId="0" applyNumberFormat="1" applyFont="1" applyFill="1" applyBorder="1"/>
    <xf numFmtId="2" fontId="6" fillId="0" borderId="1" xfId="0" applyNumberFormat="1" applyFont="1" applyFill="1" applyBorder="1"/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vertical="center" wrapText="1"/>
    </xf>
    <xf numFmtId="0" fontId="16" fillId="0" borderId="1" xfId="0" applyNumberFormat="1" applyFont="1" applyFill="1" applyBorder="1" applyAlignment="1">
      <alignment vertical="center" wrapText="1"/>
    </xf>
    <xf numFmtId="2" fontId="15" fillId="4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 applyProtection="1">
      <alignment vertical="center" wrapText="1"/>
      <protection locked="0"/>
    </xf>
    <xf numFmtId="0" fontId="15" fillId="4" borderId="1" xfId="0" applyFont="1" applyFill="1" applyBorder="1" applyAlignment="1">
      <alignment horizontal="left" wrapText="1"/>
    </xf>
    <xf numFmtId="49" fontId="4" fillId="5" borderId="0" xfId="0" applyNumberFormat="1" applyFont="1" applyFill="1"/>
    <xf numFmtId="0" fontId="16" fillId="0" borderId="1" xfId="0" applyFont="1" applyFill="1" applyBorder="1" applyAlignment="1">
      <alignment wrapText="1"/>
    </xf>
    <xf numFmtId="164" fontId="15" fillId="4" borderId="1" xfId="0" applyNumberFormat="1" applyFont="1" applyFill="1" applyBorder="1" applyAlignment="1">
      <alignment horizontal="right" vertical="center" wrapText="1"/>
    </xf>
    <xf numFmtId="0" fontId="15" fillId="4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49" fontId="20" fillId="4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vertical="top" wrapText="1"/>
    </xf>
    <xf numFmtId="49" fontId="4" fillId="3" borderId="0" xfId="0" applyNumberFormat="1" applyFont="1" applyFill="1"/>
    <xf numFmtId="2" fontId="4" fillId="3" borderId="0" xfId="0" applyNumberFormat="1" applyFont="1" applyFill="1"/>
    <xf numFmtId="164" fontId="6" fillId="3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right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2" fontId="7" fillId="0" borderId="0" xfId="0" applyNumberFormat="1" applyFont="1" applyFill="1"/>
    <xf numFmtId="49" fontId="7" fillId="5" borderId="0" xfId="0" applyNumberFormat="1" applyFont="1" applyFill="1"/>
    <xf numFmtId="164" fontId="20" fillId="4" borderId="1" xfId="0" applyNumberFormat="1" applyFont="1" applyFill="1" applyBorder="1" applyAlignment="1">
      <alignment horizontal="right" vertical="center" wrapText="1"/>
    </xf>
    <xf numFmtId="0" fontId="20" fillId="4" borderId="1" xfId="0" applyFont="1" applyFill="1" applyBorder="1" applyAlignment="1">
      <alignment vertical="top" wrapText="1"/>
    </xf>
    <xf numFmtId="164" fontId="4" fillId="5" borderId="0" xfId="0" applyNumberFormat="1" applyFont="1" applyFill="1" applyBorder="1" applyAlignment="1">
      <alignment horizontal="right" vertical="center" wrapText="1"/>
    </xf>
    <xf numFmtId="164" fontId="22" fillId="0" borderId="3" xfId="0" applyNumberFormat="1" applyFont="1" applyFill="1" applyBorder="1" applyAlignment="1">
      <alignment horizontal="right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wrapText="1"/>
    </xf>
    <xf numFmtId="2" fontId="6" fillId="4" borderId="1" xfId="0" applyNumberFormat="1" applyFont="1" applyFill="1" applyBorder="1"/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>
      <alignment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164" fontId="6" fillId="4" borderId="3" xfId="0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center" vertical="center"/>
    </xf>
    <xf numFmtId="2" fontId="6" fillId="0" borderId="3" xfId="0" applyNumberFormat="1" applyFont="1" applyFill="1" applyBorder="1"/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 applyProtection="1">
      <alignment horizontal="center" vertical="center" wrapText="1"/>
      <protection locked="0"/>
    </xf>
    <xf numFmtId="0" fontId="17" fillId="4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15" fillId="4" borderId="3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top" wrapText="1"/>
    </xf>
    <xf numFmtId="49" fontId="17" fillId="4" borderId="3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righ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wrapText="1"/>
    </xf>
    <xf numFmtId="164" fontId="17" fillId="4" borderId="1" xfId="0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left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vertical="top" wrapText="1"/>
    </xf>
    <xf numFmtId="0" fontId="17" fillId="4" borderId="1" xfId="0" applyFont="1" applyFill="1" applyBorder="1" applyAlignment="1">
      <alignment wrapText="1"/>
    </xf>
    <xf numFmtId="164" fontId="6" fillId="0" borderId="1" xfId="0" applyNumberFormat="1" applyFont="1" applyFill="1" applyBorder="1"/>
    <xf numFmtId="49" fontId="13" fillId="5" borderId="0" xfId="0" applyNumberFormat="1" applyFont="1" applyFill="1"/>
    <xf numFmtId="0" fontId="17" fillId="4" borderId="1" xfId="1" applyFont="1" applyFill="1" applyBorder="1" applyAlignment="1" applyProtection="1">
      <alignment horizontal="left" vertical="top" wrapText="1"/>
      <protection locked="0"/>
    </xf>
    <xf numFmtId="2" fontId="18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164" fontId="20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49" fontId="6" fillId="0" borderId="0" xfId="0" applyNumberFormat="1" applyFont="1" applyAlignment="1">
      <alignment wrapText="1"/>
    </xf>
    <xf numFmtId="3" fontId="6" fillId="0" borderId="1" xfId="0" applyNumberFormat="1" applyFont="1" applyFill="1" applyBorder="1" applyAlignment="1">
      <alignment horizontal="center" vertical="center"/>
    </xf>
    <xf numFmtId="49" fontId="4" fillId="6" borderId="0" xfId="0" applyNumberFormat="1" applyFont="1" applyFill="1"/>
    <xf numFmtId="164" fontId="4" fillId="6" borderId="0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>
      <alignment horizontal="center" vertical="center" wrapText="1"/>
    </xf>
    <xf numFmtId="49" fontId="6" fillId="6" borderId="3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49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center" vertical="center"/>
    </xf>
    <xf numFmtId="2" fontId="20" fillId="6" borderId="1" xfId="0" applyNumberFormat="1" applyFont="1" applyFill="1" applyBorder="1"/>
    <xf numFmtId="164" fontId="20" fillId="6" borderId="1" xfId="0" applyNumberFormat="1" applyFont="1" applyFill="1" applyBorder="1" applyAlignment="1">
      <alignment horizontal="right" vertical="center" wrapText="1"/>
    </xf>
    <xf numFmtId="2" fontId="20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2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3" xfId="1" applyFont="1" applyFill="1" applyBorder="1" applyAlignment="1" applyProtection="1">
      <alignment horizontal="center" vertical="top" wrapText="1"/>
      <protection locked="0"/>
    </xf>
    <xf numFmtId="0" fontId="4" fillId="0" borderId="0" xfId="1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1" quotePrefix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center" wrapText="1" shrinkToFi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 applyProtection="1">
      <alignment horizontal="center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59" customWidth="1"/>
    <col min="2" max="2" width="69.85546875" style="59" customWidth="1"/>
    <col min="3" max="3" width="8.7109375" style="59" customWidth="1"/>
    <col min="4" max="4" width="12.5703125" style="59" customWidth="1"/>
    <col min="5" max="5" width="10.85546875" style="59" customWidth="1"/>
    <col min="6" max="6" width="11.140625" style="59" customWidth="1"/>
    <col min="7" max="16384" width="9.140625" style="59"/>
  </cols>
  <sheetData>
    <row r="1" spans="1:6" ht="2.25" customHeight="1"/>
    <row r="2" spans="1:6" ht="18.75" customHeight="1">
      <c r="D2" s="300" t="s">
        <v>65</v>
      </c>
      <c r="E2" s="300"/>
      <c r="F2" s="300"/>
    </row>
    <row r="3" spans="1:6" ht="36.75" customHeight="1">
      <c r="D3" s="300" t="s">
        <v>188</v>
      </c>
      <c r="E3" s="300"/>
      <c r="F3" s="300"/>
    </row>
    <row r="4" spans="1:6" ht="18.75">
      <c r="D4" s="9"/>
    </row>
    <row r="6" spans="1:6" hidden="1"/>
    <row r="7" spans="1:6" ht="18.75">
      <c r="A7" s="299" t="s">
        <v>70</v>
      </c>
      <c r="B7" s="299"/>
      <c r="C7" s="299"/>
      <c r="D7" s="299"/>
      <c r="E7" s="299"/>
    </row>
    <row r="8" spans="1:6" ht="18.75">
      <c r="A8" s="299" t="s">
        <v>488</v>
      </c>
      <c r="B8" s="299"/>
      <c r="C8" s="299"/>
      <c r="D8" s="299"/>
      <c r="E8" s="299"/>
    </row>
    <row r="9" spans="1:6" ht="18.75">
      <c r="A9" s="18"/>
    </row>
    <row r="10" spans="1:6">
      <c r="A10" s="76"/>
      <c r="B10" s="77"/>
      <c r="C10" s="77"/>
      <c r="D10" s="77"/>
      <c r="E10" s="77" t="s">
        <v>69</v>
      </c>
    </row>
    <row r="11" spans="1:6" ht="74.25" customHeight="1">
      <c r="A11" s="73" t="s">
        <v>71</v>
      </c>
      <c r="B11" s="73" t="s">
        <v>77</v>
      </c>
      <c r="C11" s="73" t="s">
        <v>78</v>
      </c>
      <c r="D11" s="73" t="s">
        <v>79</v>
      </c>
      <c r="E11" s="73" t="s">
        <v>72</v>
      </c>
      <c r="F11" s="73" t="s">
        <v>9</v>
      </c>
    </row>
    <row r="12" spans="1:6" ht="61.5" customHeight="1">
      <c r="A12" s="73" t="s">
        <v>73</v>
      </c>
      <c r="B12" s="74"/>
      <c r="C12" s="73"/>
      <c r="D12" s="75"/>
      <c r="E12" s="75"/>
      <c r="F12" s="75"/>
    </row>
    <row r="13" spans="1:6" ht="48" hidden="1" customHeight="1">
      <c r="A13" s="73" t="s">
        <v>74</v>
      </c>
      <c r="B13" s="74"/>
      <c r="C13" s="73"/>
      <c r="D13" s="75"/>
      <c r="E13" s="75"/>
      <c r="F13" s="75"/>
    </row>
    <row r="14" spans="1:6" ht="59.25" hidden="1" customHeight="1">
      <c r="A14" s="73" t="s">
        <v>90</v>
      </c>
      <c r="B14" s="74"/>
      <c r="C14" s="73"/>
      <c r="D14" s="75"/>
      <c r="E14" s="75"/>
      <c r="F14" s="75"/>
    </row>
    <row r="15" spans="1:6" ht="55.5" hidden="1" customHeight="1">
      <c r="A15" s="73" t="s">
        <v>91</v>
      </c>
      <c r="B15" s="74"/>
      <c r="C15" s="73"/>
      <c r="D15" s="97"/>
      <c r="E15" s="97"/>
      <c r="F15" s="97"/>
    </row>
    <row r="16" spans="1:6" ht="67.5" hidden="1" customHeight="1">
      <c r="A16" s="73" t="s">
        <v>37</v>
      </c>
      <c r="B16" s="74"/>
      <c r="C16" s="73"/>
      <c r="D16" s="97"/>
      <c r="E16" s="97"/>
      <c r="F16" s="97"/>
    </row>
    <row r="17" spans="1:6" ht="51" hidden="1" customHeight="1">
      <c r="A17" s="73" t="s">
        <v>5</v>
      </c>
      <c r="B17" s="74"/>
      <c r="C17" s="73"/>
      <c r="D17" s="97"/>
      <c r="E17" s="97"/>
      <c r="F17" s="97"/>
    </row>
    <row r="18" spans="1:6" ht="43.5" hidden="1" customHeight="1">
      <c r="A18" s="73" t="s">
        <v>35</v>
      </c>
      <c r="B18" s="74"/>
      <c r="C18" s="73"/>
      <c r="D18" s="97"/>
      <c r="E18" s="97"/>
      <c r="F18" s="97"/>
    </row>
    <row r="19" spans="1:6" ht="42.75" hidden="1" customHeight="1">
      <c r="A19" s="73" t="s">
        <v>36</v>
      </c>
      <c r="B19" s="74"/>
      <c r="C19" s="73"/>
      <c r="D19" s="97"/>
      <c r="E19" s="97"/>
      <c r="F19" s="97"/>
    </row>
    <row r="20" spans="1:6" ht="45" hidden="1" customHeight="1">
      <c r="A20" s="73" t="s">
        <v>2</v>
      </c>
      <c r="B20" s="74"/>
      <c r="C20" s="73"/>
      <c r="D20" s="75"/>
      <c r="E20" s="75"/>
      <c r="F20" s="75"/>
    </row>
    <row r="21" spans="1:6" ht="42" hidden="1" customHeight="1">
      <c r="A21" s="73" t="s">
        <v>3</v>
      </c>
      <c r="B21" s="74"/>
      <c r="C21" s="73"/>
      <c r="D21" s="75"/>
      <c r="E21" s="75"/>
      <c r="F21" s="75"/>
    </row>
    <row r="22" spans="1:6" ht="42" hidden="1" customHeight="1">
      <c r="A22" s="73" t="s">
        <v>166</v>
      </c>
      <c r="B22" s="74"/>
      <c r="C22" s="73"/>
      <c r="D22" s="75"/>
      <c r="E22" s="75"/>
      <c r="F22" s="75"/>
    </row>
    <row r="23" spans="1:6" ht="36" hidden="1" customHeight="1">
      <c r="A23" s="73" t="s">
        <v>80</v>
      </c>
      <c r="B23" s="74"/>
      <c r="C23" s="73"/>
      <c r="D23" s="75"/>
      <c r="E23" s="75"/>
      <c r="F23" s="75"/>
    </row>
    <row r="24" spans="1:6" ht="43.5" hidden="1" customHeight="1">
      <c r="A24" s="73" t="s">
        <v>81</v>
      </c>
      <c r="B24" s="74"/>
      <c r="C24" s="73"/>
      <c r="D24" s="75"/>
      <c r="E24" s="75"/>
      <c r="F24" s="75"/>
    </row>
    <row r="25" spans="1:6" ht="41.25" hidden="1" customHeight="1">
      <c r="A25" s="73" t="s">
        <v>82</v>
      </c>
      <c r="B25" s="74"/>
      <c r="C25" s="73"/>
      <c r="D25" s="75"/>
      <c r="E25" s="75"/>
      <c r="F25" s="75"/>
    </row>
    <row r="26" spans="1:6" ht="54" hidden="1" customHeight="1">
      <c r="A26" s="73" t="s">
        <v>7</v>
      </c>
      <c r="B26" s="74"/>
      <c r="C26" s="73"/>
      <c r="D26" s="75"/>
      <c r="E26" s="75"/>
      <c r="F26" s="75"/>
    </row>
    <row r="27" spans="1:6" ht="42" hidden="1" customHeight="1">
      <c r="A27" s="73" t="s">
        <v>83</v>
      </c>
      <c r="B27" s="74"/>
      <c r="C27" s="73"/>
      <c r="D27" s="97"/>
      <c r="E27" s="97"/>
      <c r="F27" s="97"/>
    </row>
    <row r="28" spans="1:6" ht="42" hidden="1" customHeight="1">
      <c r="A28" s="73" t="s">
        <v>8</v>
      </c>
      <c r="B28" s="74"/>
      <c r="C28" s="73"/>
      <c r="D28" s="97"/>
      <c r="E28" s="97"/>
      <c r="F28" s="97"/>
    </row>
    <row r="29" spans="1:6" ht="50.25" hidden="1" customHeight="1">
      <c r="A29" s="73" t="s">
        <v>84</v>
      </c>
      <c r="B29" s="74"/>
      <c r="C29" s="73"/>
      <c r="D29" s="97"/>
      <c r="E29" s="97"/>
      <c r="F29" s="97"/>
    </row>
    <row r="30" spans="1:6" s="4" customFormat="1" ht="50.25" hidden="1" customHeight="1">
      <c r="A30" s="73" t="s">
        <v>85</v>
      </c>
      <c r="B30" s="74"/>
      <c r="C30" s="73"/>
      <c r="D30" s="97"/>
      <c r="E30" s="97"/>
      <c r="F30" s="97"/>
    </row>
    <row r="31" spans="1:6" ht="49.5" hidden="1" customHeight="1">
      <c r="A31" s="73" t="s">
        <v>86</v>
      </c>
      <c r="B31" s="74"/>
      <c r="C31" s="73"/>
      <c r="D31" s="75"/>
      <c r="E31" s="75"/>
      <c r="F31" s="75"/>
    </row>
    <row r="32" spans="1:6" ht="68.25" hidden="1" customHeight="1">
      <c r="A32" s="73" t="s">
        <v>87</v>
      </c>
      <c r="B32" s="74"/>
      <c r="C32" s="73"/>
      <c r="D32" s="75"/>
      <c r="E32" s="75"/>
      <c r="F32" s="75"/>
    </row>
    <row r="33" spans="1:7" ht="39" customHeight="1">
      <c r="A33" s="68"/>
      <c r="B33" s="95" t="s">
        <v>6</v>
      </c>
      <c r="C33" s="127">
        <f>SUM(C12:C32)</f>
        <v>0</v>
      </c>
      <c r="D33" s="98">
        <f>SUM(D12:D32)</f>
        <v>0</v>
      </c>
      <c r="E33" s="98">
        <f>SUM(E12:E32)</f>
        <v>0</v>
      </c>
      <c r="F33" s="98">
        <f>SUM(F12:F32)</f>
        <v>0</v>
      </c>
    </row>
    <row r="34" spans="1:7" ht="28.5" customHeight="1">
      <c r="B34" s="19"/>
      <c r="C34" s="19"/>
      <c r="D34" s="96"/>
      <c r="E34" s="96"/>
      <c r="F34" s="96"/>
      <c r="G34" s="19"/>
    </row>
    <row r="35" spans="1:7" ht="28.5" customHeight="1">
      <c r="B35" s="59" t="s">
        <v>38</v>
      </c>
      <c r="D35" s="63"/>
      <c r="E35" s="63"/>
      <c r="F35" s="63"/>
    </row>
    <row r="36" spans="1:7" ht="28.5" customHeight="1">
      <c r="D36" s="63"/>
      <c r="E36" s="63"/>
      <c r="F36" s="63"/>
    </row>
    <row r="37" spans="1:7" ht="28.5" customHeight="1">
      <c r="D37" s="63"/>
      <c r="E37" s="63"/>
      <c r="F37" s="63"/>
    </row>
    <row r="38" spans="1:7" ht="28.5" customHeight="1">
      <c r="D38" s="63"/>
      <c r="E38" s="63"/>
      <c r="F38" s="63"/>
    </row>
    <row r="39" spans="1:7" ht="28.5" customHeight="1">
      <c r="D39" s="63"/>
      <c r="E39" s="63"/>
      <c r="F39" s="63"/>
    </row>
    <row r="40" spans="1:7" ht="131.25" customHeight="1">
      <c r="D40" s="63"/>
      <c r="E40" s="63"/>
      <c r="F40" s="63"/>
    </row>
    <row r="41" spans="1:7" ht="131.25" customHeight="1">
      <c r="D41" s="63"/>
      <c r="E41" s="63"/>
      <c r="F41" s="63"/>
    </row>
    <row r="42" spans="1:7" ht="131.25" customHeight="1">
      <c r="D42" s="63"/>
      <c r="E42" s="63"/>
      <c r="F42" s="63"/>
    </row>
    <row r="43" spans="1:7" ht="131.25" customHeight="1">
      <c r="D43" s="63"/>
      <c r="E43" s="63"/>
      <c r="F43" s="63"/>
    </row>
    <row r="44" spans="1:7" ht="131.25" customHeight="1">
      <c r="D44" s="63"/>
      <c r="E44" s="63"/>
      <c r="F44" s="63"/>
    </row>
    <row r="45" spans="1:7" ht="131.25" customHeight="1">
      <c r="D45" s="63"/>
      <c r="E45" s="63"/>
      <c r="F45" s="63"/>
    </row>
    <row r="46" spans="1:7" ht="131.25" customHeight="1">
      <c r="D46" s="63"/>
      <c r="E46" s="63"/>
      <c r="F46" s="63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4" customWidth="1"/>
    <col min="2" max="2" width="27.85546875" style="4" customWidth="1"/>
    <col min="3" max="3" width="11.42578125" style="4" bestFit="1" customWidth="1"/>
    <col min="4" max="16384" width="9.140625" style="4"/>
  </cols>
  <sheetData>
    <row r="1" spans="1:10" ht="31.5" customHeight="1">
      <c r="B1" s="27" t="s">
        <v>63</v>
      </c>
      <c r="C1" s="37"/>
    </row>
    <row r="2" spans="1:10" ht="35.25" customHeight="1">
      <c r="B2" s="8" t="s">
        <v>20</v>
      </c>
      <c r="C2" s="38"/>
    </row>
    <row r="3" spans="1:10">
      <c r="B3" s="9" t="s">
        <v>135</v>
      </c>
      <c r="C3" s="10"/>
    </row>
    <row r="4" spans="1:10">
      <c r="B4" s="28"/>
      <c r="C4" s="28"/>
    </row>
    <row r="6" spans="1:10" ht="37.5" customHeight="1">
      <c r="A6" s="307" t="s">
        <v>160</v>
      </c>
      <c r="B6" s="307"/>
    </row>
    <row r="7" spans="1:10">
      <c r="A7" s="330"/>
      <c r="B7" s="330"/>
    </row>
    <row r="8" spans="1:10" ht="14.25" customHeight="1">
      <c r="A8" s="18"/>
      <c r="B8" s="21" t="s">
        <v>40</v>
      </c>
    </row>
    <row r="9" spans="1:10" ht="128.25" customHeight="1">
      <c r="A9" s="17" t="s">
        <v>41</v>
      </c>
      <c r="B9" s="17" t="s">
        <v>44</v>
      </c>
      <c r="D9" s="20"/>
      <c r="E9" s="20"/>
      <c r="F9" s="20"/>
      <c r="G9" s="20"/>
      <c r="H9" s="20"/>
      <c r="I9" s="20"/>
      <c r="J9" s="20"/>
    </row>
    <row r="10" spans="1:10" ht="37.5" customHeight="1">
      <c r="A10" s="15" t="s">
        <v>99</v>
      </c>
      <c r="B10" s="85">
        <v>1300</v>
      </c>
      <c r="C10" s="7"/>
      <c r="D10" s="20"/>
      <c r="E10" s="20"/>
      <c r="F10" s="20"/>
      <c r="G10" s="20"/>
      <c r="H10" s="20"/>
      <c r="I10" s="20"/>
      <c r="J10" s="20"/>
    </row>
    <row r="11" spans="1:10" ht="37.5" customHeight="1">
      <c r="A11" s="15" t="s">
        <v>100</v>
      </c>
      <c r="B11" s="85">
        <v>500</v>
      </c>
      <c r="C11" s="7"/>
      <c r="D11" s="20"/>
      <c r="E11" s="20"/>
      <c r="F11" s="20"/>
      <c r="G11" s="20"/>
      <c r="H11" s="20"/>
      <c r="I11" s="20"/>
      <c r="J11" s="20"/>
    </row>
    <row r="12" spans="1:10" ht="37.5" customHeight="1">
      <c r="A12" s="15" t="s">
        <v>101</v>
      </c>
      <c r="B12" s="85">
        <v>1070</v>
      </c>
      <c r="C12" s="7"/>
      <c r="D12" s="20"/>
      <c r="E12" s="20"/>
      <c r="F12" s="20"/>
      <c r="G12" s="20"/>
      <c r="H12" s="20"/>
      <c r="I12" s="20"/>
      <c r="J12" s="20"/>
    </row>
    <row r="13" spans="1:10" ht="37.5" customHeight="1">
      <c r="A13" s="15" t="s">
        <v>102</v>
      </c>
      <c r="B13" s="85">
        <v>1200</v>
      </c>
      <c r="C13" s="7"/>
      <c r="D13" s="20"/>
      <c r="E13" s="20"/>
      <c r="F13" s="20"/>
      <c r="G13" s="20"/>
      <c r="H13" s="20"/>
      <c r="I13" s="20"/>
      <c r="J13" s="20"/>
    </row>
    <row r="14" spans="1:10" ht="37.5" customHeight="1">
      <c r="A14" s="15" t="s">
        <v>103</v>
      </c>
      <c r="B14" s="85">
        <v>1600</v>
      </c>
      <c r="C14" s="7"/>
      <c r="D14" s="20"/>
      <c r="E14" s="20"/>
      <c r="F14" s="20"/>
      <c r="G14" s="20"/>
      <c r="H14" s="20"/>
      <c r="I14" s="20"/>
      <c r="J14" s="20"/>
    </row>
    <row r="15" spans="1:10" ht="37.5" customHeight="1">
      <c r="A15" s="15" t="s">
        <v>21</v>
      </c>
      <c r="B15" s="85">
        <v>970</v>
      </c>
      <c r="C15" s="7"/>
      <c r="D15" s="20"/>
      <c r="E15" s="20"/>
      <c r="F15" s="20"/>
      <c r="G15" s="20"/>
      <c r="H15" s="20"/>
      <c r="I15" s="20"/>
      <c r="J15" s="20"/>
    </row>
    <row r="16" spans="1:10" ht="37.5" customHeight="1">
      <c r="A16" s="15" t="s">
        <v>22</v>
      </c>
      <c r="B16" s="85">
        <v>750</v>
      </c>
      <c r="C16" s="7"/>
      <c r="D16" s="20"/>
      <c r="E16" s="20"/>
      <c r="F16" s="20"/>
      <c r="G16" s="20"/>
      <c r="H16" s="20"/>
      <c r="I16" s="20"/>
      <c r="J16" s="20"/>
    </row>
    <row r="17" spans="1:10" ht="37.5" customHeight="1">
      <c r="A17" s="15" t="s">
        <v>23</v>
      </c>
      <c r="B17" s="85">
        <v>0</v>
      </c>
      <c r="C17" s="7"/>
      <c r="D17" s="20"/>
      <c r="E17" s="20"/>
      <c r="F17" s="20"/>
      <c r="G17" s="20"/>
      <c r="H17" s="20"/>
      <c r="I17" s="20"/>
      <c r="J17" s="20"/>
    </row>
    <row r="18" spans="1:10" ht="37.5" customHeight="1">
      <c r="A18" s="15" t="s">
        <v>24</v>
      </c>
      <c r="B18" s="85">
        <v>600</v>
      </c>
      <c r="C18" s="7"/>
      <c r="D18" s="20"/>
      <c r="E18" s="20"/>
      <c r="F18" s="20"/>
      <c r="G18" s="20"/>
      <c r="H18" s="20"/>
      <c r="I18" s="20"/>
      <c r="J18" s="20"/>
    </row>
    <row r="19" spans="1:10" ht="37.5" customHeight="1">
      <c r="A19" s="15" t="s">
        <v>25</v>
      </c>
      <c r="B19" s="85">
        <v>1500</v>
      </c>
      <c r="C19" s="7"/>
      <c r="D19" s="20"/>
      <c r="E19" s="20"/>
      <c r="F19" s="20"/>
      <c r="G19" s="20"/>
      <c r="H19" s="20"/>
      <c r="I19" s="20"/>
      <c r="J19" s="20"/>
    </row>
    <row r="20" spans="1:10" ht="37.5" customHeight="1">
      <c r="A20" s="2" t="s">
        <v>26</v>
      </c>
      <c r="B20" s="85">
        <v>800</v>
      </c>
      <c r="C20" s="7"/>
      <c r="D20" s="20"/>
      <c r="E20" s="20"/>
      <c r="F20" s="20"/>
      <c r="G20" s="20"/>
      <c r="H20" s="20"/>
      <c r="I20" s="20"/>
      <c r="J20" s="20"/>
    </row>
    <row r="21" spans="1:10" ht="37.5" customHeight="1">
      <c r="A21" s="2" t="s">
        <v>27</v>
      </c>
      <c r="B21" s="85">
        <v>900</v>
      </c>
      <c r="C21" s="7"/>
      <c r="D21" s="20"/>
      <c r="E21" s="20"/>
      <c r="F21" s="20"/>
      <c r="G21" s="20"/>
      <c r="H21" s="20"/>
      <c r="I21" s="20"/>
      <c r="J21" s="20"/>
    </row>
    <row r="22" spans="1:10" ht="37.5" customHeight="1">
      <c r="A22" s="2" t="s">
        <v>28</v>
      </c>
      <c r="B22" s="85">
        <v>100</v>
      </c>
      <c r="C22" s="7"/>
      <c r="D22" s="20"/>
      <c r="E22" s="20"/>
      <c r="F22" s="20"/>
      <c r="G22" s="20"/>
      <c r="H22" s="20"/>
      <c r="I22" s="20"/>
      <c r="J22" s="20"/>
    </row>
    <row r="23" spans="1:10" ht="37.5" customHeight="1">
      <c r="A23" s="2" t="s">
        <v>29</v>
      </c>
      <c r="B23" s="85">
        <v>0</v>
      </c>
      <c r="C23" s="39"/>
      <c r="D23" s="20"/>
      <c r="E23" s="20"/>
      <c r="F23" s="20"/>
      <c r="G23" s="20"/>
      <c r="H23" s="20"/>
      <c r="I23" s="20"/>
      <c r="J23" s="20"/>
    </row>
    <row r="24" spans="1:10" s="36" customFormat="1" ht="37.5" customHeight="1">
      <c r="A24" s="40" t="s">
        <v>30</v>
      </c>
      <c r="B24" s="85">
        <f>SUM(B10:B23)</f>
        <v>11290</v>
      </c>
      <c r="C24" s="41"/>
      <c r="D24" s="41"/>
      <c r="E24" s="41"/>
      <c r="F24" s="41"/>
      <c r="G24" s="41"/>
      <c r="H24" s="41"/>
      <c r="I24" s="42"/>
      <c r="J24" s="42"/>
    </row>
    <row r="25" spans="1:10" ht="30.75" customHeight="1">
      <c r="C25" s="20"/>
      <c r="D25" s="20"/>
      <c r="E25" s="20"/>
      <c r="F25" s="20"/>
      <c r="G25" s="20"/>
      <c r="H25" s="20"/>
      <c r="I25" s="20"/>
      <c r="J25" s="20"/>
    </row>
    <row r="26" spans="1:10">
      <c r="A26" s="5" t="s">
        <v>94</v>
      </c>
      <c r="D26" s="20"/>
      <c r="E26" s="20"/>
      <c r="F26" s="20"/>
      <c r="G26" s="20"/>
      <c r="H26" s="20"/>
      <c r="I26" s="20"/>
      <c r="J26" s="20"/>
    </row>
    <row r="27" spans="1:10">
      <c r="A27" s="18"/>
      <c r="D27" s="20"/>
      <c r="E27" s="20"/>
      <c r="F27" s="20"/>
      <c r="G27" s="20"/>
      <c r="H27" s="20"/>
      <c r="I27" s="20"/>
      <c r="J27" s="20"/>
    </row>
    <row r="28" spans="1:10">
      <c r="D28" s="20"/>
      <c r="E28" s="20"/>
      <c r="F28" s="20"/>
      <c r="G28" s="20"/>
      <c r="H28" s="20"/>
      <c r="I28" s="20"/>
      <c r="J28" s="20"/>
    </row>
    <row r="29" spans="1:10">
      <c r="D29" s="20"/>
      <c r="E29" s="20"/>
      <c r="F29" s="20"/>
      <c r="G29" s="20"/>
      <c r="H29" s="20"/>
      <c r="I29" s="20"/>
      <c r="J29" s="20"/>
    </row>
    <row r="30" spans="1:10">
      <c r="D30" s="20"/>
      <c r="E30" s="20"/>
      <c r="F30" s="20"/>
      <c r="G30" s="20"/>
      <c r="H30" s="20"/>
      <c r="I30" s="20"/>
      <c r="J30" s="20"/>
    </row>
    <row r="31" spans="1:10">
      <c r="D31" s="20"/>
      <c r="E31" s="20"/>
      <c r="F31" s="20"/>
      <c r="G31" s="20"/>
      <c r="H31" s="20"/>
      <c r="I31" s="20"/>
      <c r="J31" s="20"/>
    </row>
    <row r="32" spans="1:10">
      <c r="D32" s="20"/>
      <c r="E32" s="20"/>
      <c r="F32" s="20"/>
      <c r="G32" s="20"/>
      <c r="H32" s="20"/>
      <c r="I32" s="20"/>
      <c r="J32" s="20"/>
    </row>
    <row r="33" spans="4:10">
      <c r="D33" s="20"/>
      <c r="E33" s="20"/>
      <c r="F33" s="20"/>
      <c r="G33" s="20"/>
      <c r="H33" s="20"/>
      <c r="I33" s="20"/>
      <c r="J33" s="20"/>
    </row>
    <row r="34" spans="4:10">
      <c r="D34" s="20"/>
      <c r="E34" s="20"/>
      <c r="F34" s="20"/>
      <c r="G34" s="20"/>
      <c r="H34" s="20"/>
      <c r="I34" s="20"/>
      <c r="J34" s="20"/>
    </row>
    <row r="35" spans="4:10">
      <c r="D35" s="20"/>
      <c r="E35" s="20"/>
      <c r="F35" s="20"/>
      <c r="G35" s="20"/>
      <c r="H35" s="20"/>
      <c r="I35" s="20"/>
      <c r="J35" s="20"/>
    </row>
    <row r="36" spans="4:10">
      <c r="D36" s="20"/>
      <c r="E36" s="20"/>
      <c r="F36" s="20"/>
      <c r="G36" s="20"/>
      <c r="H36" s="20"/>
      <c r="I36" s="20"/>
      <c r="J36" s="20"/>
    </row>
    <row r="37" spans="4:10">
      <c r="D37" s="20"/>
      <c r="E37" s="20"/>
      <c r="F37" s="20"/>
      <c r="G37" s="20"/>
      <c r="H37" s="20"/>
      <c r="I37" s="20"/>
      <c r="J37" s="20"/>
    </row>
    <row r="38" spans="4:10">
      <c r="D38" s="20"/>
      <c r="E38" s="20"/>
      <c r="F38" s="20"/>
      <c r="G38" s="20"/>
      <c r="H38" s="20"/>
      <c r="I38" s="20"/>
      <c r="J38" s="20"/>
    </row>
    <row r="39" spans="4:10">
      <c r="D39" s="20"/>
      <c r="E39" s="20"/>
      <c r="F39" s="20"/>
      <c r="G39" s="20"/>
      <c r="H39" s="20"/>
      <c r="I39" s="20"/>
      <c r="J39" s="20"/>
    </row>
    <row r="40" spans="4:10">
      <c r="D40" s="20"/>
      <c r="E40" s="20"/>
      <c r="F40" s="20"/>
      <c r="G40" s="20"/>
      <c r="H40" s="20"/>
      <c r="I40" s="20"/>
      <c r="J40" s="20"/>
    </row>
    <row r="41" spans="4:10">
      <c r="D41" s="20"/>
      <c r="E41" s="20"/>
      <c r="F41" s="20"/>
      <c r="G41" s="20"/>
      <c r="H41" s="20"/>
      <c r="I41" s="20"/>
      <c r="J41" s="20"/>
    </row>
    <row r="42" spans="4:10">
      <c r="D42" s="20"/>
      <c r="E42" s="20"/>
      <c r="F42" s="20"/>
      <c r="G42" s="20"/>
      <c r="H42" s="20"/>
      <c r="I42" s="20"/>
      <c r="J42" s="20"/>
    </row>
    <row r="43" spans="4:10">
      <c r="D43" s="20"/>
      <c r="E43" s="20"/>
      <c r="F43" s="20"/>
      <c r="G43" s="20"/>
      <c r="H43" s="20"/>
      <c r="I43" s="20"/>
      <c r="J43" s="20"/>
    </row>
    <row r="44" spans="4:10">
      <c r="D44" s="20"/>
      <c r="E44" s="20"/>
      <c r="F44" s="20"/>
      <c r="G44" s="20"/>
      <c r="H44" s="20"/>
      <c r="I44" s="20"/>
      <c r="J44" s="20"/>
    </row>
    <row r="45" spans="4:10">
      <c r="D45" s="20"/>
      <c r="E45" s="20"/>
      <c r="F45" s="20"/>
      <c r="G45" s="20"/>
      <c r="H45" s="20"/>
      <c r="I45" s="20"/>
      <c r="J45" s="20"/>
    </row>
    <row r="46" spans="4:10">
      <c r="D46" s="20"/>
      <c r="E46" s="20"/>
      <c r="F46" s="20"/>
      <c r="G46" s="20"/>
      <c r="H46" s="20"/>
      <c r="I46" s="20"/>
      <c r="J46" s="20"/>
    </row>
    <row r="47" spans="4:10">
      <c r="D47" s="20"/>
      <c r="E47" s="20"/>
      <c r="F47" s="20"/>
      <c r="G47" s="20"/>
      <c r="H47" s="20"/>
      <c r="I47" s="20"/>
      <c r="J47" s="20"/>
    </row>
    <row r="48" spans="4:10">
      <c r="D48" s="20"/>
      <c r="E48" s="20"/>
      <c r="F48" s="20"/>
      <c r="G48" s="20"/>
      <c r="H48" s="20"/>
      <c r="I48" s="20"/>
      <c r="J48" s="20"/>
    </row>
    <row r="49" spans="4:10">
      <c r="D49" s="20"/>
      <c r="E49" s="20"/>
      <c r="F49" s="20"/>
      <c r="G49" s="20"/>
      <c r="H49" s="20"/>
      <c r="I49" s="20"/>
      <c r="J49" s="20"/>
    </row>
    <row r="50" spans="4:10">
      <c r="D50" s="20"/>
      <c r="E50" s="20"/>
      <c r="F50" s="20"/>
      <c r="G50" s="20"/>
      <c r="H50" s="20"/>
      <c r="I50" s="20"/>
      <c r="J50" s="20"/>
    </row>
    <row r="51" spans="4:10">
      <c r="D51" s="20"/>
      <c r="E51" s="20"/>
      <c r="F51" s="20"/>
      <c r="G51" s="20"/>
      <c r="H51" s="20"/>
      <c r="I51" s="20"/>
      <c r="J51" s="20"/>
    </row>
    <row r="52" spans="4:10">
      <c r="D52" s="20"/>
      <c r="E52" s="20"/>
      <c r="F52" s="20"/>
      <c r="G52" s="20"/>
      <c r="H52" s="20"/>
      <c r="I52" s="20"/>
      <c r="J52" s="20"/>
    </row>
    <row r="53" spans="4:10">
      <c r="D53" s="20"/>
      <c r="E53" s="20"/>
      <c r="F53" s="20"/>
      <c r="G53" s="20"/>
      <c r="H53" s="20"/>
      <c r="I53" s="20"/>
      <c r="J53" s="20"/>
    </row>
    <row r="54" spans="4:10">
      <c r="D54" s="20"/>
      <c r="E54" s="20"/>
      <c r="F54" s="20"/>
      <c r="G54" s="20"/>
      <c r="H54" s="20"/>
      <c r="I54" s="20"/>
      <c r="J54" s="20"/>
    </row>
    <row r="55" spans="4:10">
      <c r="D55" s="20"/>
      <c r="E55" s="20"/>
      <c r="F55" s="20"/>
      <c r="G55" s="20"/>
      <c r="H55" s="20"/>
      <c r="I55" s="20"/>
      <c r="J55" s="20"/>
    </row>
  </sheetData>
  <mergeCells count="2">
    <mergeCell ref="A6:B6"/>
    <mergeCell ref="A7:B7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4" customWidth="1"/>
    <col min="2" max="2" width="28" style="4" customWidth="1"/>
    <col min="3" max="16384" width="9.140625" style="4"/>
  </cols>
  <sheetData>
    <row r="1" spans="1:4">
      <c r="B1" s="18"/>
    </row>
    <row r="2" spans="1:4" ht="15.75" customHeight="1">
      <c r="B2" s="27" t="s">
        <v>62</v>
      </c>
    </row>
    <row r="3" spans="1:4" ht="36" customHeight="1">
      <c r="B3" s="8" t="s">
        <v>20</v>
      </c>
    </row>
    <row r="4" spans="1:4">
      <c r="B4" s="9"/>
      <c r="C4" s="29"/>
      <c r="D4" s="28"/>
    </row>
    <row r="5" spans="1:4">
      <c r="B5" s="16"/>
    </row>
    <row r="6" spans="1:4" ht="13.5" customHeight="1"/>
    <row r="7" spans="1:4" ht="54" customHeight="1">
      <c r="A7" s="307" t="s">
        <v>159</v>
      </c>
      <c r="B7" s="307"/>
    </row>
    <row r="8" spans="1:4">
      <c r="A8" s="330"/>
      <c r="B8" s="330"/>
    </row>
    <row r="9" spans="1:4" ht="29.25" customHeight="1" thickBot="1">
      <c r="A9" s="18"/>
      <c r="B9" s="21" t="s">
        <v>40</v>
      </c>
    </row>
    <row r="10" spans="1:4" ht="56.25" customHeight="1" thickBot="1">
      <c r="A10" s="31" t="s">
        <v>97</v>
      </c>
      <c r="B10" s="32" t="s">
        <v>98</v>
      </c>
    </row>
    <row r="11" spans="1:4" ht="33" customHeight="1">
      <c r="A11" s="33" t="s">
        <v>99</v>
      </c>
      <c r="B11" s="125">
        <v>415.4</v>
      </c>
    </row>
    <row r="12" spans="1:4" ht="33" customHeight="1">
      <c r="A12" s="34" t="s">
        <v>100</v>
      </c>
      <c r="B12" s="125">
        <v>3543.7</v>
      </c>
    </row>
    <row r="13" spans="1:4" ht="33" customHeight="1">
      <c r="A13" s="34" t="s">
        <v>101</v>
      </c>
      <c r="B13" s="125">
        <v>758.3</v>
      </c>
    </row>
    <row r="14" spans="1:4" ht="33" customHeight="1">
      <c r="A14" s="34" t="s">
        <v>102</v>
      </c>
      <c r="B14" s="125">
        <v>401.6</v>
      </c>
    </row>
    <row r="15" spans="1:4" ht="33" customHeight="1">
      <c r="A15" s="34" t="s">
        <v>103</v>
      </c>
      <c r="B15" s="125">
        <v>716.2</v>
      </c>
    </row>
    <row r="16" spans="1:4" ht="33" customHeight="1">
      <c r="A16" s="34" t="s">
        <v>21</v>
      </c>
      <c r="B16" s="125">
        <v>775.5</v>
      </c>
    </row>
    <row r="17" spans="1:2" ht="33" customHeight="1">
      <c r="A17" s="34" t="s">
        <v>22</v>
      </c>
      <c r="B17" s="125">
        <v>801.8</v>
      </c>
    </row>
    <row r="18" spans="1:2" ht="33" customHeight="1">
      <c r="A18" s="34" t="s">
        <v>23</v>
      </c>
      <c r="B18" s="125">
        <v>5157.6000000000004</v>
      </c>
    </row>
    <row r="19" spans="1:2" ht="33" customHeight="1">
      <c r="A19" s="34" t="s">
        <v>24</v>
      </c>
      <c r="B19" s="125">
        <v>632</v>
      </c>
    </row>
    <row r="20" spans="1:2" ht="33" customHeight="1">
      <c r="A20" s="34" t="s">
        <v>25</v>
      </c>
      <c r="B20" s="125">
        <v>874.2</v>
      </c>
    </row>
    <row r="21" spans="1:2" ht="33" customHeight="1">
      <c r="A21" s="34" t="s">
        <v>26</v>
      </c>
      <c r="B21" s="125">
        <v>413.3</v>
      </c>
    </row>
    <row r="22" spans="1:2" ht="33" customHeight="1">
      <c r="A22" s="34" t="s">
        <v>27</v>
      </c>
      <c r="B22" s="125">
        <v>715.5</v>
      </c>
    </row>
    <row r="23" spans="1:2" ht="33" customHeight="1">
      <c r="A23" s="34" t="s">
        <v>28</v>
      </c>
      <c r="B23" s="125">
        <v>1611.8</v>
      </c>
    </row>
    <row r="24" spans="1:2" ht="33" customHeight="1">
      <c r="A24" s="34" t="s">
        <v>29</v>
      </c>
      <c r="B24" s="125">
        <v>1396.5</v>
      </c>
    </row>
    <row r="25" spans="1:2" s="36" customFormat="1" ht="33" customHeight="1" thickBot="1">
      <c r="A25" s="35" t="s">
        <v>30</v>
      </c>
      <c r="B25" s="72">
        <f>SUM(B11:B24)</f>
        <v>18213.400000000001</v>
      </c>
    </row>
    <row r="26" spans="1:2" ht="30.75" customHeight="1"/>
    <row r="27" spans="1:2">
      <c r="A27" s="5" t="s">
        <v>94</v>
      </c>
    </row>
    <row r="28" spans="1:2">
      <c r="A28" s="18"/>
    </row>
  </sheetData>
  <mergeCells count="2">
    <mergeCell ref="A7:B7"/>
    <mergeCell ref="A8:B8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7" customWidth="1"/>
    <col min="2" max="2" width="73.42578125" style="7" customWidth="1"/>
    <col min="3" max="3" width="15.42578125" style="7" customWidth="1"/>
    <col min="4" max="4" width="70.28515625" style="7" customWidth="1"/>
    <col min="5" max="5" width="16.7109375" style="78" hidden="1" customWidth="1"/>
    <col min="6" max="8" width="0" style="7" hidden="1" customWidth="1"/>
    <col min="9" max="16384" width="10.42578125" style="7"/>
  </cols>
  <sheetData>
    <row r="1" spans="1:7">
      <c r="D1" s="7" t="s">
        <v>11</v>
      </c>
    </row>
    <row r="2" spans="1:7" ht="24.75" customHeight="1">
      <c r="D2" s="61" t="s">
        <v>20</v>
      </c>
      <c r="E2" s="128"/>
    </row>
    <row r="3" spans="1:7" ht="26.25" customHeight="1">
      <c r="D3" s="114" t="s">
        <v>135</v>
      </c>
      <c r="E3" s="129"/>
      <c r="F3" s="112"/>
      <c r="G3" s="112"/>
    </row>
    <row r="4" spans="1:7" ht="26.25" customHeight="1">
      <c r="D4" s="112"/>
      <c r="E4" s="130"/>
      <c r="F4" s="112"/>
      <c r="G4" s="112"/>
    </row>
    <row r="5" spans="1:7" ht="16.5" customHeight="1">
      <c r="D5" s="61"/>
      <c r="E5" s="128"/>
    </row>
    <row r="6" spans="1:7" ht="17.25" customHeight="1">
      <c r="A6" s="301" t="s">
        <v>137</v>
      </c>
      <c r="B6" s="302"/>
      <c r="C6" s="302"/>
      <c r="D6" s="302"/>
      <c r="E6" s="131"/>
    </row>
    <row r="7" spans="1:7">
      <c r="A7" s="39"/>
      <c r="B7" s="99"/>
      <c r="C7" s="99"/>
      <c r="D7" s="100"/>
      <c r="E7" s="132"/>
    </row>
    <row r="8" spans="1:7" ht="15.75" customHeight="1">
      <c r="A8" s="303" t="s">
        <v>71</v>
      </c>
      <c r="B8" s="304" t="s">
        <v>56</v>
      </c>
      <c r="C8" s="305" t="s">
        <v>138</v>
      </c>
      <c r="D8" s="305" t="s">
        <v>57</v>
      </c>
      <c r="E8" s="133"/>
    </row>
    <row r="9" spans="1:7" ht="54" customHeight="1">
      <c r="A9" s="303"/>
      <c r="B9" s="305"/>
      <c r="C9" s="305"/>
      <c r="D9" s="304"/>
      <c r="E9" s="134"/>
      <c r="F9" s="7">
        <v>2015</v>
      </c>
      <c r="G9" s="7">
        <v>2016</v>
      </c>
    </row>
    <row r="10" spans="1:7" ht="57.75" customHeight="1">
      <c r="A10" s="101">
        <v>1</v>
      </c>
      <c r="B10" s="3" t="s">
        <v>67</v>
      </c>
      <c r="C10" s="102">
        <v>250</v>
      </c>
      <c r="D10" s="115" t="s">
        <v>19</v>
      </c>
      <c r="E10" s="139" t="s">
        <v>167</v>
      </c>
    </row>
    <row r="11" spans="1:7" ht="60" customHeight="1">
      <c r="A11" s="101">
        <v>2</v>
      </c>
      <c r="B11" s="115" t="s">
        <v>151</v>
      </c>
      <c r="C11" s="102">
        <v>10</v>
      </c>
      <c r="D11" s="115" t="s">
        <v>19</v>
      </c>
      <c r="E11" s="139" t="s">
        <v>168</v>
      </c>
      <c r="F11" s="7">
        <v>10</v>
      </c>
      <c r="G11" s="7">
        <v>10</v>
      </c>
    </row>
    <row r="12" spans="1:7" ht="39.75" customHeight="1">
      <c r="A12" s="101">
        <v>3</v>
      </c>
      <c r="B12" s="3" t="s">
        <v>152</v>
      </c>
      <c r="C12" s="102">
        <v>80</v>
      </c>
      <c r="D12" s="3" t="s">
        <v>50</v>
      </c>
      <c r="E12" s="140" t="s">
        <v>169</v>
      </c>
      <c r="F12" s="7">
        <v>80</v>
      </c>
      <c r="G12" s="7">
        <v>80</v>
      </c>
    </row>
    <row r="13" spans="1:7" ht="57.75" customHeight="1">
      <c r="A13" s="101">
        <v>4</v>
      </c>
      <c r="B13" s="116" t="s">
        <v>147</v>
      </c>
      <c r="C13" s="102">
        <v>95</v>
      </c>
      <c r="D13" s="3" t="s">
        <v>50</v>
      </c>
      <c r="E13" s="140" t="s">
        <v>170</v>
      </c>
      <c r="F13" s="7">
        <v>0</v>
      </c>
      <c r="G13" s="7">
        <v>0</v>
      </c>
    </row>
    <row r="14" spans="1:7" ht="57.75" customHeight="1">
      <c r="A14" s="101">
        <v>5</v>
      </c>
      <c r="B14" s="3" t="s">
        <v>165</v>
      </c>
      <c r="C14" s="102">
        <v>1316.1</v>
      </c>
      <c r="D14" s="3" t="s">
        <v>17</v>
      </c>
      <c r="E14" s="135" t="s">
        <v>183</v>
      </c>
    </row>
    <row r="15" spans="1:7" ht="75.75" customHeight="1">
      <c r="A15" s="101">
        <v>6</v>
      </c>
      <c r="B15" s="3" t="s">
        <v>0</v>
      </c>
      <c r="C15" s="102">
        <v>2483</v>
      </c>
      <c r="D15" s="3" t="s">
        <v>17</v>
      </c>
      <c r="E15" s="135" t="s">
        <v>184</v>
      </c>
      <c r="F15" s="7">
        <v>1983</v>
      </c>
      <c r="G15" s="7">
        <v>0</v>
      </c>
    </row>
    <row r="16" spans="1:7" ht="55.5" customHeight="1">
      <c r="A16" s="101">
        <v>7</v>
      </c>
      <c r="B16" s="12" t="s">
        <v>141</v>
      </c>
      <c r="C16" s="102">
        <v>1680.4</v>
      </c>
      <c r="D16" s="3" t="s">
        <v>17</v>
      </c>
      <c r="E16" s="135" t="s">
        <v>179</v>
      </c>
      <c r="F16" s="7">
        <v>1130</v>
      </c>
      <c r="G16" s="7">
        <v>1190</v>
      </c>
    </row>
    <row r="17" spans="1:7" ht="92.25" customHeight="1">
      <c r="A17" s="101">
        <v>8</v>
      </c>
      <c r="B17" s="12" t="s">
        <v>153</v>
      </c>
      <c r="C17" s="102">
        <v>305.5</v>
      </c>
      <c r="D17" s="3" t="s">
        <v>17</v>
      </c>
      <c r="E17" s="135" t="s">
        <v>185</v>
      </c>
      <c r="F17" s="7">
        <v>305.5</v>
      </c>
      <c r="G17" s="7">
        <v>305.5</v>
      </c>
    </row>
    <row r="18" spans="1:7" s="124" customFormat="1" ht="66.75" hidden="1" customHeight="1">
      <c r="A18" s="121">
        <v>9</v>
      </c>
      <c r="B18" s="122" t="s">
        <v>139</v>
      </c>
      <c r="C18" s="123"/>
      <c r="D18" s="122" t="s">
        <v>17</v>
      </c>
      <c r="E18" s="136"/>
      <c r="F18" s="124">
        <v>960</v>
      </c>
      <c r="G18" s="124">
        <v>920</v>
      </c>
    </row>
    <row r="19" spans="1:7" ht="89.25" customHeight="1">
      <c r="A19" s="101">
        <v>9</v>
      </c>
      <c r="B19" s="115" t="s">
        <v>140</v>
      </c>
      <c r="C19" s="102">
        <v>1002</v>
      </c>
      <c r="D19" s="3" t="s">
        <v>17</v>
      </c>
      <c r="E19" s="135" t="s">
        <v>182</v>
      </c>
      <c r="F19" s="7">
        <v>1267</v>
      </c>
      <c r="G19" s="7">
        <v>1569</v>
      </c>
    </row>
    <row r="20" spans="1:7" ht="70.5" customHeight="1">
      <c r="A20" s="101">
        <v>10</v>
      </c>
      <c r="B20" s="115" t="s">
        <v>149</v>
      </c>
      <c r="C20" s="102">
        <v>377</v>
      </c>
      <c r="D20" s="3" t="s">
        <v>17</v>
      </c>
      <c r="E20" s="135" t="s">
        <v>181</v>
      </c>
      <c r="F20" s="7">
        <v>397</v>
      </c>
      <c r="G20" s="7">
        <v>427</v>
      </c>
    </row>
    <row r="21" spans="1:7" ht="70.5" customHeight="1">
      <c r="A21" s="101">
        <v>11</v>
      </c>
      <c r="B21" s="115" t="s">
        <v>150</v>
      </c>
      <c r="C21" s="102">
        <v>1492.6</v>
      </c>
      <c r="D21" s="3" t="s">
        <v>17</v>
      </c>
      <c r="E21" s="135" t="s">
        <v>180</v>
      </c>
      <c r="F21" s="7">
        <v>1888.6</v>
      </c>
      <c r="G21" s="7">
        <v>2284.1999999999998</v>
      </c>
    </row>
    <row r="22" spans="1:7" ht="59.25" customHeight="1">
      <c r="A22" s="101">
        <v>12</v>
      </c>
      <c r="B22" s="115" t="s">
        <v>1</v>
      </c>
      <c r="C22" s="102">
        <v>200</v>
      </c>
      <c r="D22" s="3" t="s">
        <v>13</v>
      </c>
      <c r="E22" s="140" t="s">
        <v>15</v>
      </c>
      <c r="F22" s="7">
        <v>202</v>
      </c>
      <c r="G22" s="7">
        <v>202.5</v>
      </c>
    </row>
    <row r="23" spans="1:7" ht="78" customHeight="1">
      <c r="A23" s="101">
        <v>13</v>
      </c>
      <c r="B23" s="3" t="s">
        <v>148</v>
      </c>
      <c r="C23" s="102">
        <v>3032.4</v>
      </c>
      <c r="D23" s="3" t="s">
        <v>13</v>
      </c>
      <c r="E23" s="140" t="s">
        <v>171</v>
      </c>
      <c r="F23" s="7">
        <v>2128.1999999999998</v>
      </c>
      <c r="G23" s="7">
        <v>2010.5</v>
      </c>
    </row>
    <row r="24" spans="1:7" ht="87.75" customHeight="1">
      <c r="A24" s="117">
        <v>14</v>
      </c>
      <c r="B24" s="12" t="s">
        <v>154</v>
      </c>
      <c r="C24" s="102">
        <v>113</v>
      </c>
      <c r="D24" s="3" t="s">
        <v>13</v>
      </c>
      <c r="E24" s="140" t="s">
        <v>172</v>
      </c>
      <c r="F24" s="7">
        <v>123</v>
      </c>
      <c r="G24" s="7">
        <v>93</v>
      </c>
    </row>
    <row r="25" spans="1:7" ht="64.5" customHeight="1">
      <c r="A25" s="117">
        <v>15</v>
      </c>
      <c r="B25" s="115" t="s">
        <v>143</v>
      </c>
      <c r="C25" s="102">
        <v>389</v>
      </c>
      <c r="D25" s="3" t="s">
        <v>13</v>
      </c>
      <c r="E25" s="135" t="s">
        <v>178</v>
      </c>
      <c r="F25" s="7">
        <v>389</v>
      </c>
      <c r="G25" s="7">
        <v>0</v>
      </c>
    </row>
    <row r="26" spans="1:7" ht="56.25" customHeight="1">
      <c r="A26" s="101">
        <v>16</v>
      </c>
      <c r="B26" s="12" t="s">
        <v>59</v>
      </c>
      <c r="C26" s="102">
        <v>533</v>
      </c>
      <c r="D26" s="3" t="s">
        <v>13</v>
      </c>
      <c r="E26" s="140" t="s">
        <v>173</v>
      </c>
      <c r="F26" s="7">
        <v>4901.3999999999996</v>
      </c>
      <c r="G26" s="7">
        <v>0</v>
      </c>
    </row>
    <row r="27" spans="1:7" ht="59.25" customHeight="1">
      <c r="A27" s="101">
        <v>17</v>
      </c>
      <c r="B27" s="12" t="s">
        <v>134</v>
      </c>
      <c r="C27" s="102">
        <v>540</v>
      </c>
      <c r="D27" s="3" t="s">
        <v>13</v>
      </c>
      <c r="E27" s="140" t="s">
        <v>174</v>
      </c>
      <c r="F27" s="7">
        <v>540</v>
      </c>
      <c r="G27" s="7">
        <v>540</v>
      </c>
    </row>
    <row r="28" spans="1:7" ht="85.5" customHeight="1">
      <c r="A28" s="118">
        <v>18</v>
      </c>
      <c r="B28" s="119" t="s">
        <v>144</v>
      </c>
      <c r="C28" s="120">
        <v>30</v>
      </c>
      <c r="D28" s="3" t="s">
        <v>145</v>
      </c>
      <c r="E28" s="140" t="s">
        <v>175</v>
      </c>
      <c r="F28" s="7">
        <v>40</v>
      </c>
      <c r="G28" s="7">
        <v>0</v>
      </c>
    </row>
    <row r="29" spans="1:7" ht="59.25" customHeight="1">
      <c r="A29" s="118">
        <v>19</v>
      </c>
      <c r="B29" s="12" t="s">
        <v>33</v>
      </c>
      <c r="C29" s="120">
        <v>506</v>
      </c>
      <c r="D29" s="119" t="s">
        <v>39</v>
      </c>
      <c r="E29" s="140" t="s">
        <v>176</v>
      </c>
      <c r="F29" s="7">
        <v>0</v>
      </c>
      <c r="G29" s="7">
        <v>0</v>
      </c>
    </row>
    <row r="30" spans="1:7" ht="56.25" hidden="1" customHeight="1">
      <c r="A30" s="118">
        <v>21</v>
      </c>
      <c r="B30" s="81" t="s">
        <v>49</v>
      </c>
      <c r="C30" s="120">
        <v>0</v>
      </c>
      <c r="D30" s="24" t="s">
        <v>14</v>
      </c>
      <c r="E30" s="141" t="s">
        <v>186</v>
      </c>
    </row>
    <row r="31" spans="1:7" ht="57.75" hidden="1" customHeight="1">
      <c r="A31" s="101">
        <v>22</v>
      </c>
      <c r="B31" s="12" t="s">
        <v>146</v>
      </c>
      <c r="C31" s="102">
        <v>0</v>
      </c>
      <c r="D31" s="3" t="s">
        <v>50</v>
      </c>
      <c r="E31" s="140" t="s">
        <v>95</v>
      </c>
      <c r="F31" s="7">
        <v>0</v>
      </c>
      <c r="G31" s="7">
        <v>0</v>
      </c>
    </row>
    <row r="32" spans="1:7" ht="60" customHeight="1">
      <c r="A32" s="101">
        <v>20</v>
      </c>
      <c r="B32" s="12" t="s">
        <v>155</v>
      </c>
      <c r="C32" s="102">
        <v>2498.5</v>
      </c>
      <c r="D32" s="24" t="s">
        <v>14</v>
      </c>
      <c r="E32" s="141" t="s">
        <v>164</v>
      </c>
      <c r="F32" s="7">
        <v>0</v>
      </c>
      <c r="G32" s="7">
        <v>0</v>
      </c>
    </row>
    <row r="33" spans="1:7" ht="61.5" customHeight="1">
      <c r="A33" s="101">
        <v>21</v>
      </c>
      <c r="B33" s="12" t="s">
        <v>156</v>
      </c>
      <c r="C33" s="102">
        <v>481</v>
      </c>
      <c r="D33" s="24" t="s">
        <v>142</v>
      </c>
      <c r="E33" s="142" t="s">
        <v>66</v>
      </c>
      <c r="F33" s="7">
        <v>500</v>
      </c>
      <c r="G33" s="7">
        <v>519</v>
      </c>
    </row>
    <row r="34" spans="1:7" s="39" customFormat="1">
      <c r="A34" s="101"/>
      <c r="B34" s="3" t="s">
        <v>58</v>
      </c>
      <c r="C34" s="102">
        <f>SUM(C10:C33)</f>
        <v>17414.5</v>
      </c>
      <c r="D34" s="113"/>
      <c r="E34" s="137"/>
    </row>
    <row r="35" spans="1:7" s="103" customFormat="1">
      <c r="B35" s="39" t="s">
        <v>18</v>
      </c>
      <c r="C35" s="104"/>
      <c r="E35" s="138"/>
    </row>
    <row r="36" spans="1:7" s="103" customFormat="1">
      <c r="B36" s="39"/>
      <c r="C36" s="104"/>
      <c r="E36" s="138"/>
    </row>
    <row r="37" spans="1:7" s="105" customFormat="1">
      <c r="A37" s="103"/>
      <c r="B37" s="39"/>
      <c r="C37" s="104"/>
      <c r="D37" s="103"/>
      <c r="E37" s="138"/>
    </row>
    <row r="38" spans="1:7" s="105" customFormat="1">
      <c r="A38" s="103"/>
      <c r="B38" s="39"/>
      <c r="C38" s="104"/>
      <c r="D38" s="103"/>
      <c r="E38" s="138"/>
    </row>
    <row r="39" spans="1:7" s="105" customFormat="1">
      <c r="A39" s="103"/>
      <c r="B39" s="39"/>
      <c r="C39" s="104"/>
      <c r="D39" s="103"/>
      <c r="E39" s="138"/>
    </row>
    <row r="40" spans="1:7" s="105" customFormat="1">
      <c r="A40" s="103"/>
      <c r="B40" s="39"/>
      <c r="C40" s="104"/>
      <c r="D40" s="103"/>
      <c r="E40" s="138"/>
    </row>
    <row r="41" spans="1:7" s="105" customFormat="1">
      <c r="A41" s="103"/>
      <c r="B41" s="39"/>
      <c r="C41" s="104"/>
      <c r="D41" s="103"/>
      <c r="E41" s="138"/>
    </row>
  </sheetData>
  <mergeCells count="5">
    <mergeCell ref="A6:D6"/>
    <mergeCell ref="A8:A9"/>
    <mergeCell ref="B8:B9"/>
    <mergeCell ref="C8:C9"/>
    <mergeCell ref="D8:D9"/>
  </mergeCells>
  <phoneticPr fontId="3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2"/>
  <sheetViews>
    <sheetView tabSelected="1" zoomScale="75" zoomScaleNormal="75" zoomScaleSheetLayoutView="100" workbookViewId="0">
      <selection activeCell="H9" sqref="H9"/>
    </sheetView>
  </sheetViews>
  <sheetFormatPr defaultColWidth="9.140625" defaultRowHeight="18.75"/>
  <cols>
    <col min="1" max="1" width="5" style="13" customWidth="1"/>
    <col min="2" max="2" width="35.85546875" style="13" customWidth="1"/>
    <col min="3" max="3" width="44" style="13" customWidth="1"/>
    <col min="4" max="4" width="13.42578125" style="13" customWidth="1"/>
    <col min="5" max="5" width="11.5703125" style="13" customWidth="1"/>
    <col min="6" max="16384" width="9.140625" style="13"/>
  </cols>
  <sheetData>
    <row r="1" spans="1:6">
      <c r="C1" s="300" t="s">
        <v>501</v>
      </c>
      <c r="D1" s="300"/>
    </row>
    <row r="2" spans="1:6" ht="16.5" customHeight="1">
      <c r="C2" s="300" t="s">
        <v>489</v>
      </c>
      <c r="D2" s="300"/>
    </row>
    <row r="3" spans="1:6">
      <c r="C3" s="288" t="s">
        <v>512</v>
      </c>
    </row>
    <row r="5" spans="1:6" ht="48" customHeight="1">
      <c r="B5" s="307" t="s">
        <v>531</v>
      </c>
      <c r="C5" s="307"/>
    </row>
    <row r="6" spans="1:6" ht="24.75" customHeight="1">
      <c r="C6" s="306" t="s">
        <v>108</v>
      </c>
      <c r="D6" s="306"/>
    </row>
    <row r="7" spans="1:6" ht="56.25">
      <c r="A7" s="15" t="s">
        <v>71</v>
      </c>
      <c r="B7" s="15" t="s">
        <v>104</v>
      </c>
      <c r="C7" s="15" t="s">
        <v>105</v>
      </c>
      <c r="D7" s="15" t="s">
        <v>522</v>
      </c>
      <c r="E7" s="15" t="s">
        <v>532</v>
      </c>
    </row>
    <row r="8" spans="1:6" ht="156.75" hidden="1" customHeight="1">
      <c r="A8" s="17" t="s">
        <v>73</v>
      </c>
      <c r="B8" s="79" t="s">
        <v>61</v>
      </c>
      <c r="C8" s="79" t="s">
        <v>60</v>
      </c>
      <c r="D8" s="71"/>
    </row>
    <row r="9" spans="1:6" ht="381.75" customHeight="1">
      <c r="A9" s="17" t="s">
        <v>73</v>
      </c>
      <c r="B9" s="24" t="s">
        <v>496</v>
      </c>
      <c r="C9" s="80" t="s">
        <v>493</v>
      </c>
      <c r="D9" s="71">
        <v>150</v>
      </c>
      <c r="E9" s="71">
        <v>150</v>
      </c>
    </row>
    <row r="10" spans="1:6">
      <c r="A10" s="15"/>
      <c r="B10" s="15" t="s">
        <v>93</v>
      </c>
      <c r="C10" s="15"/>
      <c r="D10" s="106">
        <v>150</v>
      </c>
      <c r="E10" s="106">
        <v>150</v>
      </c>
      <c r="F10" s="13" t="e">
        <f>+#REF!</f>
        <v>#REF!</v>
      </c>
    </row>
    <row r="12" spans="1:6">
      <c r="B12" s="13" t="s">
        <v>10</v>
      </c>
    </row>
  </sheetData>
  <mergeCells count="4">
    <mergeCell ref="C1:D1"/>
    <mergeCell ref="C2:D2"/>
    <mergeCell ref="C6:D6"/>
    <mergeCell ref="B5:C5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I29"/>
  <sheetViews>
    <sheetView topLeftCell="A7" zoomScale="75" zoomScaleNormal="75" workbookViewId="0">
      <selection activeCell="I13" sqref="I13"/>
    </sheetView>
  </sheetViews>
  <sheetFormatPr defaultColWidth="9.140625" defaultRowHeight="18.75"/>
  <cols>
    <col min="1" max="1" width="16.85546875" style="4" customWidth="1"/>
    <col min="2" max="2" width="18" style="4" customWidth="1"/>
    <col min="3" max="3" width="8.7109375" style="4" customWidth="1"/>
    <col min="4" max="5" width="9" style="4" customWidth="1"/>
    <col min="6" max="6" width="10.28515625" style="4" customWidth="1"/>
    <col min="7" max="7" width="9.85546875" style="4" customWidth="1"/>
    <col min="8" max="8" width="16.28515625" style="4" customWidth="1"/>
    <col min="9" max="16384" width="9.140625" style="4"/>
  </cols>
  <sheetData>
    <row r="1" spans="1:9" ht="18.75" customHeight="1">
      <c r="G1" s="300" t="s">
        <v>500</v>
      </c>
      <c r="H1" s="300"/>
      <c r="I1" s="37"/>
    </row>
    <row r="2" spans="1:9" ht="55.5" customHeight="1">
      <c r="G2" s="300" t="s">
        <v>489</v>
      </c>
      <c r="H2" s="300"/>
      <c r="I2" s="56"/>
    </row>
    <row r="3" spans="1:9" ht="15" customHeight="1">
      <c r="B3" s="30"/>
      <c r="D3" s="313"/>
      <c r="E3" s="313"/>
      <c r="F3" s="313"/>
      <c r="G3" s="28" t="s">
        <v>530</v>
      </c>
    </row>
    <row r="4" spans="1:9" ht="15" customHeight="1">
      <c r="B4" s="30"/>
      <c r="D4" s="27"/>
      <c r="E4" s="27"/>
      <c r="F4" s="27"/>
      <c r="G4" s="27"/>
    </row>
    <row r="5" spans="1:9" ht="4.5" customHeight="1">
      <c r="B5" s="30"/>
      <c r="D5" s="27"/>
      <c r="E5" s="27"/>
      <c r="F5" s="27"/>
      <c r="G5" s="27"/>
    </row>
    <row r="6" spans="1:9" ht="48.75" customHeight="1">
      <c r="A6" s="314" t="s">
        <v>519</v>
      </c>
      <c r="B6" s="314"/>
      <c r="C6" s="314"/>
      <c r="D6" s="314"/>
      <c r="E6" s="314"/>
      <c r="F6" s="314"/>
      <c r="G6" s="314"/>
    </row>
    <row r="7" spans="1:9">
      <c r="A7" s="36"/>
    </row>
    <row r="8" spans="1:9" ht="5.25" customHeight="1"/>
    <row r="9" spans="1:9">
      <c r="G9" s="21" t="s">
        <v>40</v>
      </c>
    </row>
    <row r="10" spans="1:9" ht="22.5" customHeight="1">
      <c r="A10" s="312" t="s">
        <v>122</v>
      </c>
      <c r="B10" s="312" t="s">
        <v>123</v>
      </c>
      <c r="C10" s="312" t="s">
        <v>124</v>
      </c>
      <c r="D10" s="312"/>
      <c r="E10" s="312"/>
      <c r="F10" s="312"/>
      <c r="G10" s="312" t="s">
        <v>125</v>
      </c>
      <c r="H10" s="310" t="s">
        <v>47</v>
      </c>
    </row>
    <row r="11" spans="1:9" ht="202.5" customHeight="1">
      <c r="A11" s="312"/>
      <c r="B11" s="312"/>
      <c r="C11" s="15" t="s">
        <v>126</v>
      </c>
      <c r="D11" s="15" t="s">
        <v>520</v>
      </c>
      <c r="E11" s="15" t="s">
        <v>521</v>
      </c>
      <c r="F11" s="15" t="s">
        <v>127</v>
      </c>
      <c r="G11" s="312"/>
      <c r="H11" s="311"/>
    </row>
    <row r="12" spans="1:9" ht="53.25" hidden="1" customHeight="1">
      <c r="A12" s="308"/>
      <c r="B12" s="17" t="s">
        <v>128</v>
      </c>
      <c r="C12" s="17">
        <v>0</v>
      </c>
      <c r="D12" s="17">
        <v>0</v>
      </c>
      <c r="E12" s="287"/>
      <c r="F12" s="17">
        <v>0</v>
      </c>
      <c r="G12" s="64">
        <v>0</v>
      </c>
      <c r="H12" s="58"/>
    </row>
    <row r="13" spans="1:9" ht="50.25" customHeight="1">
      <c r="A13" s="309"/>
      <c r="B13" s="15" t="s">
        <v>107</v>
      </c>
      <c r="C13" s="17">
        <v>0</v>
      </c>
      <c r="D13" s="17">
        <v>0</v>
      </c>
      <c r="E13" s="287">
        <v>0</v>
      </c>
      <c r="F13" s="17">
        <v>0</v>
      </c>
      <c r="G13" s="17"/>
      <c r="H13" s="65"/>
    </row>
    <row r="14" spans="1:9" ht="51.75" customHeight="1">
      <c r="A14" s="57"/>
      <c r="B14" s="54" t="s">
        <v>106</v>
      </c>
      <c r="C14" s="17">
        <v>0</v>
      </c>
      <c r="D14" s="17">
        <v>0</v>
      </c>
      <c r="E14" s="287">
        <v>0</v>
      </c>
      <c r="F14" s="17">
        <v>0</v>
      </c>
      <c r="G14" s="17"/>
      <c r="H14" s="66"/>
    </row>
    <row r="15" spans="1:9">
      <c r="A15" s="17" t="s">
        <v>93</v>
      </c>
      <c r="B15" s="15"/>
      <c r="C15" s="17">
        <f>C12+C13+C14</f>
        <v>0</v>
      </c>
      <c r="D15" s="17">
        <f>D12+D13+D14</f>
        <v>0</v>
      </c>
      <c r="E15" s="287">
        <v>0</v>
      </c>
      <c r="F15" s="17">
        <f>F12+F13+F14</f>
        <v>0</v>
      </c>
      <c r="G15" s="17" t="s">
        <v>129</v>
      </c>
      <c r="H15" s="45" t="s">
        <v>129</v>
      </c>
    </row>
    <row r="16" spans="1:9">
      <c r="A16" s="13" t="s">
        <v>94</v>
      </c>
      <c r="B16" s="13"/>
      <c r="C16" s="13"/>
      <c r="D16" s="13"/>
      <c r="E16" s="13"/>
      <c r="F16" s="13"/>
      <c r="G16" s="13"/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13"/>
      <c r="B27" s="13"/>
      <c r="C27" s="13"/>
      <c r="D27" s="13"/>
      <c r="E27" s="13"/>
      <c r="F27" s="13"/>
      <c r="G27" s="13"/>
    </row>
    <row r="28" spans="1:7">
      <c r="A28" s="13"/>
      <c r="B28" s="13"/>
      <c r="C28" s="13"/>
      <c r="D28" s="13"/>
      <c r="E28" s="13"/>
      <c r="F28" s="13"/>
      <c r="G28" s="13"/>
    </row>
    <row r="29" spans="1:7">
      <c r="A29" s="13"/>
      <c r="B29" s="13"/>
      <c r="C29" s="13"/>
      <c r="D29" s="13"/>
      <c r="E29" s="13"/>
      <c r="F29" s="13"/>
      <c r="G29" s="13"/>
    </row>
  </sheetData>
  <mergeCells count="10">
    <mergeCell ref="A12:A13"/>
    <mergeCell ref="H10:H11"/>
    <mergeCell ref="G1:H1"/>
    <mergeCell ref="G2:H2"/>
    <mergeCell ref="A10:A11"/>
    <mergeCell ref="B10:B11"/>
    <mergeCell ref="C10:F10"/>
    <mergeCell ref="G10:G11"/>
    <mergeCell ref="D3:F3"/>
    <mergeCell ref="A6:G6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755"/>
  <sheetViews>
    <sheetView zoomScale="80" zoomScaleNormal="80" workbookViewId="0">
      <pane ySplit="12" topLeftCell="A13" activePane="bottomLeft" state="frozenSplit"/>
      <selection activeCell="O99" sqref="O99"/>
      <selection pane="bottomLeft" activeCell="N209" sqref="N209"/>
    </sheetView>
  </sheetViews>
  <sheetFormatPr defaultColWidth="9.140625" defaultRowHeight="18.75"/>
  <cols>
    <col min="1" max="1" width="41.140625" style="78" customWidth="1"/>
    <col min="2" max="2" width="13.140625" style="159" customWidth="1"/>
    <col min="3" max="4" width="5.85546875" style="78" customWidth="1"/>
    <col min="5" max="5" width="4.5703125" style="78" customWidth="1"/>
    <col min="6" max="6" width="12.42578125" style="158" customWidth="1"/>
    <col min="7" max="7" width="10.5703125" style="78" customWidth="1"/>
    <col min="8" max="8" width="23" style="157" hidden="1" customWidth="1"/>
    <col min="9" max="10" width="9.140625" style="78"/>
    <col min="11" max="13" width="0" style="78" hidden="1" customWidth="1"/>
    <col min="14" max="16384" width="9.140625" style="78"/>
  </cols>
  <sheetData>
    <row r="1" spans="1:19">
      <c r="B1" s="313" t="s">
        <v>499</v>
      </c>
      <c r="C1" s="313"/>
      <c r="D1" s="154"/>
      <c r="E1" s="154"/>
    </row>
    <row r="2" spans="1:19" ht="18" customHeight="1">
      <c r="B2" s="315" t="s">
        <v>489</v>
      </c>
      <c r="C2" s="315"/>
      <c r="D2" s="315"/>
      <c r="E2" s="315"/>
      <c r="F2" s="315"/>
    </row>
    <row r="3" spans="1:19" ht="18" customHeight="1">
      <c r="B3" s="28" t="s">
        <v>502</v>
      </c>
      <c r="C3" s="28"/>
      <c r="D3" s="28"/>
      <c r="E3" s="28"/>
      <c r="F3" s="112"/>
    </row>
    <row r="4" spans="1:19" ht="3" customHeight="1">
      <c r="B4" s="313"/>
      <c r="C4" s="313"/>
      <c r="D4" s="154"/>
      <c r="E4" s="154"/>
    </row>
    <row r="5" spans="1:19" hidden="1"/>
    <row r="6" spans="1:19" ht="55.5" customHeight="1">
      <c r="A6" s="316" t="s">
        <v>492</v>
      </c>
      <c r="B6" s="316"/>
      <c r="C6" s="316"/>
      <c r="D6" s="316"/>
      <c r="E6" s="316"/>
      <c r="F6" s="316"/>
    </row>
    <row r="7" spans="1:19" ht="24" customHeight="1">
      <c r="A7" s="7"/>
      <c r="B7" s="156"/>
      <c r="C7" s="7"/>
      <c r="D7" s="7"/>
      <c r="E7" s="7"/>
      <c r="F7" s="7" t="s">
        <v>108</v>
      </c>
    </row>
    <row r="8" spans="1:19" ht="18.75" hidden="1" customHeight="1">
      <c r="A8" s="155" t="s">
        <v>40</v>
      </c>
      <c r="B8" s="156"/>
      <c r="C8" s="7"/>
      <c r="D8" s="7"/>
      <c r="E8" s="7"/>
    </row>
    <row r="9" spans="1:19" ht="18.75" hidden="1" customHeight="1">
      <c r="A9" s="7"/>
      <c r="B9" s="156"/>
      <c r="C9" s="7"/>
      <c r="D9" s="7"/>
      <c r="E9" s="7"/>
    </row>
    <row r="10" spans="1:19" ht="18.75" hidden="1" customHeight="1">
      <c r="A10" s="7"/>
      <c r="B10" s="156"/>
      <c r="C10" s="7"/>
      <c r="D10" s="7"/>
      <c r="E10" s="7"/>
    </row>
    <row r="11" spans="1:19" ht="18.75" hidden="1" customHeight="1">
      <c r="A11" s="272"/>
      <c r="B11" s="156"/>
      <c r="C11" s="7"/>
      <c r="D11" s="7"/>
      <c r="E11" s="7"/>
    </row>
    <row r="12" spans="1:19" ht="73.900000000000006" customHeight="1">
      <c r="A12" s="83" t="s">
        <v>41</v>
      </c>
      <c r="B12" s="83" t="s">
        <v>482</v>
      </c>
      <c r="C12" s="83" t="s">
        <v>481</v>
      </c>
      <c r="D12" s="84" t="s">
        <v>42</v>
      </c>
      <c r="E12" s="84" t="s">
        <v>43</v>
      </c>
      <c r="F12" s="298" t="s">
        <v>523</v>
      </c>
      <c r="G12" s="298" t="s">
        <v>528</v>
      </c>
    </row>
    <row r="13" spans="1:19" s="160" customFormat="1">
      <c r="A13" s="87" t="s">
        <v>480</v>
      </c>
      <c r="B13" s="6"/>
      <c r="C13" s="6"/>
      <c r="D13" s="126"/>
      <c r="E13" s="126"/>
      <c r="F13" s="107">
        <f>F58+F111+F112+F116+F117+F124+F150+F171+F209</f>
        <v>18604.599999999999</v>
      </c>
      <c r="G13" s="296" t="s">
        <v>527</v>
      </c>
      <c r="H13" s="212"/>
      <c r="S13" s="78"/>
    </row>
    <row r="14" spans="1:19" s="160" customFormat="1" ht="75" hidden="1" customHeight="1">
      <c r="A14" s="273" t="s">
        <v>483</v>
      </c>
      <c r="B14" s="237" t="s">
        <v>479</v>
      </c>
      <c r="C14" s="271"/>
      <c r="D14" s="270"/>
      <c r="E14" s="270"/>
      <c r="F14" s="269">
        <f>F15+F17+F19</f>
        <v>0</v>
      </c>
      <c r="G14" s="213"/>
      <c r="H14" s="212"/>
    </row>
    <row r="15" spans="1:19" s="160" customFormat="1" ht="64.5" hidden="1" customHeight="1">
      <c r="A15" s="148" t="s">
        <v>478</v>
      </c>
      <c r="B15" s="177" t="s">
        <v>477</v>
      </c>
      <c r="C15" s="268"/>
      <c r="D15" s="267"/>
      <c r="E15" s="267"/>
      <c r="F15" s="266">
        <f>F16</f>
        <v>0</v>
      </c>
      <c r="G15" s="213"/>
      <c r="H15" s="212"/>
    </row>
    <row r="16" spans="1:19" ht="96.75" hidden="1" customHeight="1">
      <c r="A16" s="148" t="s">
        <v>476</v>
      </c>
      <c r="B16" s="177" t="s">
        <v>475</v>
      </c>
      <c r="C16" s="152">
        <v>600</v>
      </c>
      <c r="D16" s="188" t="s">
        <v>88</v>
      </c>
      <c r="E16" s="188" t="s">
        <v>52</v>
      </c>
      <c r="F16" s="165"/>
      <c r="G16" s="180"/>
      <c r="S16" s="160"/>
    </row>
    <row r="17" spans="1:19" ht="69.75" hidden="1" customHeight="1">
      <c r="A17" s="148" t="s">
        <v>474</v>
      </c>
      <c r="B17" s="177" t="s">
        <v>473</v>
      </c>
      <c r="C17" s="152"/>
      <c r="D17" s="188"/>
      <c r="E17" s="188"/>
      <c r="F17" s="165">
        <f>F18</f>
        <v>0</v>
      </c>
      <c r="G17" s="180"/>
      <c r="S17" s="160"/>
    </row>
    <row r="18" spans="1:19" ht="95.25" hidden="1" customHeight="1">
      <c r="A18" s="148" t="s">
        <v>472</v>
      </c>
      <c r="B18" s="177" t="s">
        <v>471</v>
      </c>
      <c r="C18" s="152">
        <v>600</v>
      </c>
      <c r="D18" s="188" t="s">
        <v>88</v>
      </c>
      <c r="E18" s="188" t="s">
        <v>117</v>
      </c>
      <c r="F18" s="165"/>
      <c r="G18" s="180"/>
    </row>
    <row r="19" spans="1:19" ht="67.5" hidden="1" customHeight="1">
      <c r="A19" s="148" t="s">
        <v>470</v>
      </c>
      <c r="B19" s="177" t="s">
        <v>469</v>
      </c>
      <c r="C19" s="152"/>
      <c r="D19" s="188"/>
      <c r="E19" s="188"/>
      <c r="F19" s="165">
        <f>F20</f>
        <v>0</v>
      </c>
      <c r="G19" s="180"/>
    </row>
    <row r="20" spans="1:19" ht="105.75" hidden="1" customHeight="1">
      <c r="A20" s="148" t="s">
        <v>468</v>
      </c>
      <c r="B20" s="177" t="s">
        <v>467</v>
      </c>
      <c r="C20" s="152">
        <v>600</v>
      </c>
      <c r="D20" s="188" t="s">
        <v>88</v>
      </c>
      <c r="E20" s="188" t="s">
        <v>117</v>
      </c>
      <c r="F20" s="165"/>
      <c r="G20" s="180"/>
    </row>
    <row r="21" spans="1:19" ht="40.5" hidden="1" customHeight="1">
      <c r="A21" s="187" t="s">
        <v>466</v>
      </c>
      <c r="B21" s="172" t="s">
        <v>465</v>
      </c>
      <c r="C21" s="207"/>
      <c r="D21" s="206"/>
      <c r="E21" s="206"/>
      <c r="F21" s="165">
        <f>F22+F23+F24+F25+F26+F27+F28+F29+F30+F31+F32</f>
        <v>0</v>
      </c>
      <c r="G21" s="180"/>
    </row>
    <row r="22" spans="1:19" ht="127.5" hidden="1" customHeight="1">
      <c r="A22" s="148" t="s">
        <v>464</v>
      </c>
      <c r="B22" s="177" t="s">
        <v>461</v>
      </c>
      <c r="C22" s="152">
        <v>100</v>
      </c>
      <c r="D22" s="188" t="s">
        <v>51</v>
      </c>
      <c r="E22" s="188" t="s">
        <v>52</v>
      </c>
      <c r="F22" s="165"/>
      <c r="G22" s="180"/>
    </row>
    <row r="23" spans="1:19" ht="81" hidden="1" customHeight="1">
      <c r="A23" s="148" t="s">
        <v>463</v>
      </c>
      <c r="B23" s="177" t="s">
        <v>461</v>
      </c>
      <c r="C23" s="152">
        <v>200</v>
      </c>
      <c r="D23" s="188" t="s">
        <v>51</v>
      </c>
      <c r="E23" s="188" t="s">
        <v>52</v>
      </c>
      <c r="F23" s="165"/>
      <c r="G23" s="180"/>
    </row>
    <row r="24" spans="1:19" ht="72" hidden="1" customHeight="1">
      <c r="A24" s="148" t="s">
        <v>462</v>
      </c>
      <c r="B24" s="177" t="s">
        <v>461</v>
      </c>
      <c r="C24" s="152">
        <v>800</v>
      </c>
      <c r="D24" s="188" t="s">
        <v>51</v>
      </c>
      <c r="E24" s="188" t="s">
        <v>52</v>
      </c>
      <c r="F24" s="165"/>
      <c r="G24" s="180"/>
    </row>
    <row r="25" spans="1:19" ht="105" hidden="1" customHeight="1">
      <c r="A25" s="265" t="s">
        <v>460</v>
      </c>
      <c r="B25" s="264" t="s">
        <v>459</v>
      </c>
      <c r="C25" s="152">
        <v>200</v>
      </c>
      <c r="D25" s="188" t="s">
        <v>51</v>
      </c>
      <c r="E25" s="188" t="s">
        <v>52</v>
      </c>
      <c r="F25" s="165">
        <f>[1]расходы!F394</f>
        <v>0</v>
      </c>
      <c r="G25" s="180"/>
    </row>
    <row r="26" spans="1:19" ht="53.25" hidden="1" customHeight="1">
      <c r="A26" s="148" t="s">
        <v>456</v>
      </c>
      <c r="B26" s="177" t="s">
        <v>452</v>
      </c>
      <c r="C26" s="152">
        <v>200</v>
      </c>
      <c r="D26" s="188" t="s">
        <v>88</v>
      </c>
      <c r="E26" s="188" t="s">
        <v>118</v>
      </c>
      <c r="F26" s="165"/>
      <c r="G26" s="180"/>
    </row>
    <row r="27" spans="1:19" ht="48.75" hidden="1" customHeight="1">
      <c r="A27" s="148" t="s">
        <v>458</v>
      </c>
      <c r="B27" s="177" t="s">
        <v>452</v>
      </c>
      <c r="C27" s="152">
        <v>300</v>
      </c>
      <c r="D27" s="188" t="s">
        <v>88</v>
      </c>
      <c r="E27" s="188" t="s">
        <v>118</v>
      </c>
      <c r="F27" s="165"/>
      <c r="G27" s="180"/>
    </row>
    <row r="28" spans="1:19" ht="105.75" hidden="1" customHeight="1">
      <c r="A28" s="148" t="s">
        <v>457</v>
      </c>
      <c r="B28" s="177" t="s">
        <v>452</v>
      </c>
      <c r="C28" s="152">
        <v>100</v>
      </c>
      <c r="D28" s="188" t="s">
        <v>51</v>
      </c>
      <c r="E28" s="188" t="s">
        <v>52</v>
      </c>
      <c r="F28" s="165">
        <f>[1]расходы!F419</f>
        <v>0</v>
      </c>
      <c r="G28" s="180"/>
    </row>
    <row r="29" spans="1:19" ht="58.5" hidden="1" customHeight="1">
      <c r="A29" s="148" t="s">
        <v>456</v>
      </c>
      <c r="B29" s="177" t="s">
        <v>452</v>
      </c>
      <c r="C29" s="152">
        <v>200</v>
      </c>
      <c r="D29" s="188" t="s">
        <v>51</v>
      </c>
      <c r="E29" s="188" t="s">
        <v>52</v>
      </c>
      <c r="F29" s="165"/>
      <c r="G29" s="180"/>
    </row>
    <row r="30" spans="1:19" ht="60" hidden="1" customHeight="1">
      <c r="A30" s="148" t="s">
        <v>455</v>
      </c>
      <c r="B30" s="177" t="s">
        <v>452</v>
      </c>
      <c r="C30" s="152">
        <v>300</v>
      </c>
      <c r="D30" s="188" t="s">
        <v>51</v>
      </c>
      <c r="E30" s="188" t="s">
        <v>52</v>
      </c>
      <c r="F30" s="165"/>
      <c r="G30" s="180"/>
    </row>
    <row r="31" spans="1:19" ht="91.5" hidden="1" customHeight="1">
      <c r="A31" s="148" t="s">
        <v>453</v>
      </c>
      <c r="B31" s="177" t="s">
        <v>454</v>
      </c>
      <c r="C31" s="152">
        <v>600</v>
      </c>
      <c r="D31" s="188" t="s">
        <v>88</v>
      </c>
      <c r="E31" s="188" t="s">
        <v>117</v>
      </c>
      <c r="F31" s="165"/>
      <c r="G31" s="180"/>
    </row>
    <row r="32" spans="1:19" ht="80.25" hidden="1" customHeight="1">
      <c r="A32" s="148" t="s">
        <v>453</v>
      </c>
      <c r="B32" s="177" t="s">
        <v>452</v>
      </c>
      <c r="C32" s="152">
        <v>600</v>
      </c>
      <c r="D32" s="188" t="s">
        <v>88</v>
      </c>
      <c r="E32" s="188" t="s">
        <v>117</v>
      </c>
      <c r="F32" s="165"/>
      <c r="G32" s="180"/>
    </row>
    <row r="33" spans="1:19" ht="54.75" hidden="1" customHeight="1">
      <c r="A33" s="148"/>
      <c r="B33" s="177"/>
      <c r="C33" s="152"/>
      <c r="D33" s="188"/>
      <c r="E33" s="188"/>
      <c r="F33" s="165"/>
    </row>
    <row r="34" spans="1:19" ht="75.75" hidden="1" customHeight="1">
      <c r="A34" s="148"/>
      <c r="B34" s="177"/>
      <c r="C34" s="152"/>
      <c r="D34" s="188"/>
      <c r="E34" s="188"/>
      <c r="F34" s="165"/>
    </row>
    <row r="35" spans="1:19" ht="22.5" hidden="1" customHeight="1">
      <c r="A35" s="263" t="s">
        <v>451</v>
      </c>
      <c r="B35" s="237" t="s">
        <v>450</v>
      </c>
      <c r="C35" s="207"/>
      <c r="D35" s="206"/>
      <c r="E35" s="206"/>
      <c r="F35" s="169">
        <f>F36+F38</f>
        <v>0</v>
      </c>
      <c r="G35" s="180"/>
    </row>
    <row r="36" spans="1:19" ht="51.75" hidden="1" customHeight="1">
      <c r="A36" s="146" t="s">
        <v>449</v>
      </c>
      <c r="B36" s="177" t="s">
        <v>448</v>
      </c>
      <c r="C36" s="152"/>
      <c r="D36" s="188"/>
      <c r="E36" s="188"/>
      <c r="F36" s="165"/>
      <c r="G36" s="180"/>
    </row>
    <row r="37" spans="1:19" ht="84.75" hidden="1" customHeight="1">
      <c r="A37" s="146" t="s">
        <v>447</v>
      </c>
      <c r="B37" s="177" t="s">
        <v>446</v>
      </c>
      <c r="C37" s="152">
        <v>300</v>
      </c>
      <c r="D37" s="188" t="s">
        <v>220</v>
      </c>
      <c r="E37" s="188" t="s">
        <v>120</v>
      </c>
      <c r="F37" s="165"/>
      <c r="G37" s="180"/>
    </row>
    <row r="38" spans="1:19" ht="48.75" hidden="1" customHeight="1">
      <c r="A38" s="146" t="s">
        <v>445</v>
      </c>
      <c r="B38" s="177" t="s">
        <v>444</v>
      </c>
      <c r="C38" s="152"/>
      <c r="D38" s="188"/>
      <c r="E38" s="188"/>
      <c r="F38" s="165">
        <f>F39+F40</f>
        <v>0</v>
      </c>
      <c r="G38" s="180"/>
    </row>
    <row r="39" spans="1:19" ht="99.75" hidden="1" customHeight="1">
      <c r="A39" s="146" t="s">
        <v>443</v>
      </c>
      <c r="B39" s="177" t="s">
        <v>441</v>
      </c>
      <c r="C39" s="152">
        <v>600</v>
      </c>
      <c r="D39" s="188" t="s">
        <v>88</v>
      </c>
      <c r="E39" s="188" t="s">
        <v>117</v>
      </c>
      <c r="F39" s="165"/>
      <c r="G39" s="180"/>
    </row>
    <row r="40" spans="1:19" ht="88.5" hidden="1" customHeight="1">
      <c r="A40" s="146" t="s">
        <v>442</v>
      </c>
      <c r="B40" s="177" t="s">
        <v>441</v>
      </c>
      <c r="C40" s="152">
        <v>200</v>
      </c>
      <c r="D40" s="188" t="s">
        <v>88</v>
      </c>
      <c r="E40" s="188" t="s">
        <v>88</v>
      </c>
      <c r="F40" s="165"/>
      <c r="G40" s="180"/>
    </row>
    <row r="41" spans="1:19" ht="50.25" hidden="1" customHeight="1">
      <c r="A41" s="246" t="s">
        <v>440</v>
      </c>
      <c r="B41" s="237" t="s">
        <v>439</v>
      </c>
      <c r="C41" s="207"/>
      <c r="D41" s="206"/>
      <c r="E41" s="206"/>
      <c r="F41" s="169">
        <f>F42</f>
        <v>0</v>
      </c>
      <c r="G41" s="180"/>
    </row>
    <row r="42" spans="1:19" ht="66.75" hidden="1" customHeight="1">
      <c r="A42" s="81" t="s">
        <v>438</v>
      </c>
      <c r="B42" s="177" t="s">
        <v>437</v>
      </c>
      <c r="C42" s="152">
        <v>200</v>
      </c>
      <c r="D42" s="188" t="s">
        <v>51</v>
      </c>
      <c r="E42" s="188" t="s">
        <v>52</v>
      </c>
      <c r="F42" s="165"/>
      <c r="G42" s="180"/>
    </row>
    <row r="43" spans="1:19" ht="33.75" hidden="1" customHeight="1">
      <c r="A43" s="246" t="s">
        <v>436</v>
      </c>
      <c r="B43" s="237" t="s">
        <v>435</v>
      </c>
      <c r="C43" s="207"/>
      <c r="D43" s="206"/>
      <c r="E43" s="206"/>
      <c r="F43" s="169">
        <f>F44+F45+F46+F47</f>
        <v>0</v>
      </c>
    </row>
    <row r="44" spans="1:19" s="157" customFormat="1" ht="69.75" hidden="1" customHeight="1">
      <c r="A44" s="81" t="s">
        <v>434</v>
      </c>
      <c r="B44" s="177" t="s">
        <v>430</v>
      </c>
      <c r="C44" s="152">
        <v>200</v>
      </c>
      <c r="D44" s="188" t="s">
        <v>217</v>
      </c>
      <c r="E44" s="188" t="s">
        <v>52</v>
      </c>
      <c r="F44" s="165"/>
      <c r="G44" s="78"/>
      <c r="J44" s="78"/>
      <c r="K44" s="78"/>
      <c r="L44" s="78"/>
      <c r="M44" s="78"/>
      <c r="N44" s="78"/>
      <c r="O44" s="78"/>
      <c r="P44" s="78"/>
      <c r="Q44" s="78"/>
      <c r="R44" s="78"/>
      <c r="S44" s="78"/>
    </row>
    <row r="45" spans="1:19" s="157" customFormat="1" ht="64.5" hidden="1" customHeight="1">
      <c r="A45" s="81" t="s">
        <v>433</v>
      </c>
      <c r="B45" s="177" t="s">
        <v>430</v>
      </c>
      <c r="C45" s="152">
        <v>300</v>
      </c>
      <c r="D45" s="188" t="s">
        <v>217</v>
      </c>
      <c r="E45" s="188" t="s">
        <v>52</v>
      </c>
      <c r="F45" s="165"/>
      <c r="G45" s="78"/>
      <c r="J45" s="78"/>
      <c r="K45" s="78"/>
      <c r="L45" s="78"/>
      <c r="M45" s="78"/>
      <c r="N45" s="78"/>
      <c r="O45" s="78"/>
      <c r="P45" s="78"/>
      <c r="Q45" s="78"/>
      <c r="R45" s="78"/>
      <c r="S45" s="78"/>
    </row>
    <row r="46" spans="1:19" s="157" customFormat="1" ht="64.5" hidden="1" customHeight="1">
      <c r="A46" s="81" t="s">
        <v>432</v>
      </c>
      <c r="B46" s="177" t="s">
        <v>430</v>
      </c>
      <c r="C46" s="152">
        <v>600</v>
      </c>
      <c r="D46" s="188" t="s">
        <v>88</v>
      </c>
      <c r="E46" s="188" t="s">
        <v>117</v>
      </c>
      <c r="F46" s="165"/>
      <c r="G46" s="78"/>
      <c r="J46" s="78"/>
      <c r="K46" s="78"/>
      <c r="L46" s="78"/>
      <c r="M46" s="78"/>
      <c r="N46" s="78"/>
      <c r="O46" s="78"/>
      <c r="P46" s="78"/>
      <c r="Q46" s="78"/>
      <c r="R46" s="78"/>
      <c r="S46" s="78"/>
    </row>
    <row r="47" spans="1:19" s="157" customFormat="1" ht="51" hidden="1" customHeight="1">
      <c r="A47" s="81" t="s">
        <v>431</v>
      </c>
      <c r="B47" s="177" t="s">
        <v>430</v>
      </c>
      <c r="C47" s="152">
        <v>800</v>
      </c>
      <c r="D47" s="188" t="s">
        <v>217</v>
      </c>
      <c r="E47" s="188" t="s">
        <v>52</v>
      </c>
      <c r="F47" s="165">
        <f>[1]расходы!F477</f>
        <v>0</v>
      </c>
      <c r="G47" s="78"/>
      <c r="J47" s="78"/>
      <c r="K47" s="78"/>
      <c r="L47" s="78"/>
      <c r="M47" s="78"/>
      <c r="N47" s="78"/>
      <c r="O47" s="78"/>
      <c r="P47" s="78"/>
      <c r="Q47" s="78"/>
      <c r="R47" s="78"/>
      <c r="S47" s="78"/>
    </row>
    <row r="48" spans="1:19" s="157" customFormat="1" ht="50.25" hidden="1" customHeight="1">
      <c r="A48" s="246" t="s">
        <v>154</v>
      </c>
      <c r="B48" s="237" t="s">
        <v>429</v>
      </c>
      <c r="C48" s="248"/>
      <c r="D48" s="241"/>
      <c r="E48" s="241"/>
      <c r="F48" s="255">
        <f>F49+F50</f>
        <v>0</v>
      </c>
      <c r="G48" s="180"/>
      <c r="J48" s="78"/>
      <c r="K48" s="78"/>
      <c r="L48" s="78"/>
      <c r="M48" s="78"/>
      <c r="N48" s="78"/>
      <c r="O48" s="78"/>
      <c r="P48" s="78"/>
      <c r="Q48" s="78"/>
      <c r="R48" s="78"/>
      <c r="S48" s="78"/>
    </row>
    <row r="49" spans="1:19" s="157" customFormat="1" ht="81.75" hidden="1" customHeight="1">
      <c r="A49" s="82" t="s">
        <v>428</v>
      </c>
      <c r="B49" s="177" t="s">
        <v>426</v>
      </c>
      <c r="C49" s="152">
        <v>200</v>
      </c>
      <c r="D49" s="188" t="s">
        <v>88</v>
      </c>
      <c r="E49" s="188" t="s">
        <v>88</v>
      </c>
      <c r="F49" s="250"/>
      <c r="G49" s="180"/>
      <c r="J49" s="78"/>
      <c r="K49" s="78"/>
      <c r="L49" s="78"/>
      <c r="M49" s="78"/>
      <c r="N49" s="78"/>
      <c r="O49" s="78"/>
      <c r="P49" s="78"/>
      <c r="Q49" s="78"/>
      <c r="R49" s="78"/>
      <c r="S49" s="78"/>
    </row>
    <row r="50" spans="1:19" s="157" customFormat="1" ht="84.75" hidden="1" customHeight="1">
      <c r="A50" s="82" t="s">
        <v>427</v>
      </c>
      <c r="B50" s="177" t="s">
        <v>426</v>
      </c>
      <c r="C50" s="152">
        <v>600</v>
      </c>
      <c r="D50" s="188" t="s">
        <v>88</v>
      </c>
      <c r="E50" s="188" t="s">
        <v>117</v>
      </c>
      <c r="F50" s="250"/>
      <c r="G50" s="180"/>
      <c r="J50" s="78"/>
      <c r="K50" s="78"/>
      <c r="L50" s="78"/>
      <c r="M50" s="78"/>
      <c r="N50" s="78"/>
      <c r="O50" s="78"/>
      <c r="P50" s="78"/>
      <c r="Q50" s="78"/>
      <c r="R50" s="78"/>
      <c r="S50" s="78"/>
    </row>
    <row r="51" spans="1:19" s="157" customFormat="1" ht="35.25" hidden="1" customHeight="1">
      <c r="A51" s="256" t="s">
        <v>425</v>
      </c>
      <c r="B51" s="186" t="s">
        <v>424</v>
      </c>
      <c r="C51" s="207"/>
      <c r="D51" s="206"/>
      <c r="E51" s="206"/>
      <c r="F51" s="169">
        <f>F53+F54+F52</f>
        <v>0</v>
      </c>
      <c r="G51" s="262"/>
      <c r="J51" s="78"/>
      <c r="K51" s="78"/>
      <c r="L51" s="78"/>
      <c r="M51" s="78"/>
      <c r="N51" s="78"/>
      <c r="O51" s="78"/>
      <c r="P51" s="78"/>
      <c r="Q51" s="78"/>
      <c r="R51" s="78"/>
      <c r="S51" s="78"/>
    </row>
    <row r="52" spans="1:19" s="157" customFormat="1" ht="85.5" hidden="1" customHeight="1">
      <c r="A52" s="148" t="s">
        <v>423</v>
      </c>
      <c r="B52" s="177" t="s">
        <v>421</v>
      </c>
      <c r="C52" s="207">
        <v>200</v>
      </c>
      <c r="D52" s="206" t="s">
        <v>52</v>
      </c>
      <c r="E52" s="206" t="s">
        <v>203</v>
      </c>
      <c r="F52" s="169"/>
      <c r="G52" s="180"/>
      <c r="J52" s="78"/>
      <c r="K52" s="78"/>
      <c r="L52" s="78"/>
      <c r="M52" s="78"/>
      <c r="N52" s="78"/>
      <c r="O52" s="78"/>
      <c r="P52" s="78"/>
      <c r="Q52" s="78"/>
      <c r="R52" s="78"/>
      <c r="S52" s="78"/>
    </row>
    <row r="53" spans="1:19" s="157" customFormat="1" ht="82.5" hidden="1" customHeight="1">
      <c r="A53" s="148" t="s">
        <v>423</v>
      </c>
      <c r="B53" s="177" t="s">
        <v>421</v>
      </c>
      <c r="C53" s="152">
        <v>600</v>
      </c>
      <c r="D53" s="188" t="s">
        <v>88</v>
      </c>
      <c r="E53" s="188" t="s">
        <v>117</v>
      </c>
      <c r="F53" s="165"/>
      <c r="G53" s="180"/>
      <c r="J53" s="78"/>
      <c r="K53" s="78"/>
      <c r="L53" s="78"/>
      <c r="M53" s="78"/>
      <c r="N53" s="78"/>
      <c r="O53" s="78"/>
      <c r="P53" s="78"/>
      <c r="Q53" s="78"/>
      <c r="R53" s="78"/>
      <c r="S53" s="78"/>
    </row>
    <row r="54" spans="1:19" s="157" customFormat="1" ht="68.25" hidden="1" customHeight="1">
      <c r="A54" s="148" t="s">
        <v>422</v>
      </c>
      <c r="B54" s="177" t="s">
        <v>421</v>
      </c>
      <c r="C54" s="152">
        <v>200</v>
      </c>
      <c r="D54" s="188" t="s">
        <v>51</v>
      </c>
      <c r="E54" s="188" t="s">
        <v>52</v>
      </c>
      <c r="F54" s="261"/>
      <c r="G54" s="216"/>
      <c r="J54" s="78"/>
      <c r="K54" s="78"/>
      <c r="L54" s="78"/>
      <c r="M54" s="78"/>
      <c r="N54" s="78"/>
      <c r="O54" s="78"/>
      <c r="P54" s="78"/>
      <c r="Q54" s="78"/>
      <c r="R54" s="78"/>
      <c r="S54" s="78"/>
    </row>
    <row r="55" spans="1:19" s="157" customFormat="1" ht="47.25" hidden="1" customHeight="1">
      <c r="A55" s="260" t="s">
        <v>420</v>
      </c>
      <c r="B55" s="237" t="s">
        <v>419</v>
      </c>
      <c r="C55" s="242"/>
      <c r="D55" s="241"/>
      <c r="E55" s="206"/>
      <c r="F55" s="169">
        <f>F56+F57</f>
        <v>0</v>
      </c>
      <c r="G55" s="180"/>
      <c r="J55" s="78"/>
      <c r="K55" s="78"/>
      <c r="L55" s="78"/>
      <c r="M55" s="78"/>
      <c r="N55" s="78"/>
      <c r="O55" s="78"/>
      <c r="P55" s="78"/>
      <c r="Q55" s="78"/>
      <c r="R55" s="78"/>
      <c r="S55" s="78"/>
    </row>
    <row r="56" spans="1:19" s="157" customFormat="1" ht="88.5" hidden="1" customHeight="1">
      <c r="A56" s="148" t="s">
        <v>418</v>
      </c>
      <c r="B56" s="177" t="s">
        <v>417</v>
      </c>
      <c r="C56" s="152">
        <v>200</v>
      </c>
      <c r="D56" s="188" t="s">
        <v>52</v>
      </c>
      <c r="E56" s="188" t="s">
        <v>203</v>
      </c>
      <c r="F56" s="165"/>
      <c r="G56" s="180"/>
      <c r="J56" s="78"/>
      <c r="K56" s="78"/>
      <c r="L56" s="78"/>
      <c r="M56" s="78"/>
      <c r="N56" s="78"/>
      <c r="O56" s="78"/>
      <c r="P56" s="78"/>
      <c r="Q56" s="78"/>
      <c r="R56" s="78"/>
      <c r="S56" s="78"/>
    </row>
    <row r="57" spans="1:19" s="157" customFormat="1" ht="84" hidden="1" customHeight="1">
      <c r="A57" s="148" t="s">
        <v>418</v>
      </c>
      <c r="B57" s="177" t="s">
        <v>417</v>
      </c>
      <c r="C57" s="152">
        <v>200</v>
      </c>
      <c r="D57" s="188" t="s">
        <v>119</v>
      </c>
      <c r="E57" s="188" t="s">
        <v>247</v>
      </c>
      <c r="F57" s="165"/>
      <c r="G57" s="180"/>
      <c r="J57" s="78"/>
      <c r="K57" s="78"/>
      <c r="L57" s="78"/>
      <c r="M57" s="78"/>
      <c r="N57" s="78"/>
      <c r="O57" s="78"/>
      <c r="P57" s="78"/>
      <c r="Q57" s="78"/>
      <c r="R57" s="78"/>
      <c r="S57" s="78"/>
    </row>
    <row r="58" spans="1:19" s="157" customFormat="1" ht="132.75" customHeight="1">
      <c r="A58" s="148" t="s">
        <v>503</v>
      </c>
      <c r="B58" s="274" t="s">
        <v>513</v>
      </c>
      <c r="C58" s="249">
        <v>200</v>
      </c>
      <c r="D58" s="188" t="s">
        <v>132</v>
      </c>
      <c r="E58" s="233" t="s">
        <v>120</v>
      </c>
      <c r="F58" s="70">
        <v>7589.4</v>
      </c>
      <c r="G58" s="70">
        <v>6283</v>
      </c>
      <c r="J58" s="78"/>
      <c r="K58" s="78"/>
      <c r="L58" s="78"/>
      <c r="M58" s="78"/>
      <c r="N58" s="78"/>
      <c r="O58" s="78"/>
      <c r="P58" s="78"/>
      <c r="Q58" s="78"/>
      <c r="R58" s="78"/>
      <c r="S58" s="78"/>
    </row>
    <row r="59" spans="1:19" s="157" customFormat="1" ht="35.25" hidden="1" customHeight="1">
      <c r="A59" s="260" t="s">
        <v>416</v>
      </c>
      <c r="B59" s="237" t="s">
        <v>415</v>
      </c>
      <c r="C59" s="207"/>
      <c r="D59" s="206"/>
      <c r="E59" s="232"/>
      <c r="F59" s="169">
        <f>F60+F62+F61</f>
        <v>0</v>
      </c>
      <c r="G59" s="216"/>
      <c r="J59" s="78"/>
      <c r="K59" s="78"/>
      <c r="L59" s="78"/>
      <c r="M59" s="78"/>
      <c r="N59" s="78"/>
      <c r="O59" s="78"/>
      <c r="P59" s="78"/>
      <c r="Q59" s="78"/>
      <c r="R59" s="78"/>
      <c r="S59" s="78"/>
    </row>
    <row r="60" spans="1:19" s="157" customFormat="1" ht="99.75" hidden="1" customHeight="1">
      <c r="A60" s="148" t="s">
        <v>414</v>
      </c>
      <c r="B60" s="177" t="s">
        <v>412</v>
      </c>
      <c r="C60" s="152">
        <v>100</v>
      </c>
      <c r="D60" s="188" t="s">
        <v>120</v>
      </c>
      <c r="E60" s="233" t="s">
        <v>118</v>
      </c>
      <c r="F60" s="165"/>
      <c r="G60" s="216"/>
      <c r="J60" s="78"/>
      <c r="K60" s="78"/>
      <c r="L60" s="78"/>
      <c r="M60" s="78"/>
      <c r="N60" s="78"/>
      <c r="O60" s="78"/>
      <c r="P60" s="78"/>
      <c r="Q60" s="78"/>
      <c r="R60" s="78"/>
      <c r="S60" s="78"/>
    </row>
    <row r="61" spans="1:19" s="157" customFormat="1" ht="67.5" hidden="1" customHeight="1">
      <c r="A61" s="148" t="s">
        <v>413</v>
      </c>
      <c r="B61" s="177" t="s">
        <v>412</v>
      </c>
      <c r="C61" s="152">
        <v>200</v>
      </c>
      <c r="D61" s="188" t="s">
        <v>120</v>
      </c>
      <c r="E61" s="233" t="s">
        <v>118</v>
      </c>
      <c r="F61" s="165"/>
      <c r="G61" s="216"/>
      <c r="J61" s="78"/>
      <c r="K61" s="78"/>
      <c r="L61" s="78"/>
      <c r="M61" s="78"/>
      <c r="N61" s="78"/>
      <c r="O61" s="78"/>
      <c r="P61" s="78"/>
      <c r="Q61" s="78"/>
      <c r="R61" s="78"/>
      <c r="S61" s="78"/>
    </row>
    <row r="62" spans="1:19" s="157" customFormat="1" ht="67.5" hidden="1" customHeight="1">
      <c r="A62" s="148" t="s">
        <v>413</v>
      </c>
      <c r="B62" s="177" t="s">
        <v>412</v>
      </c>
      <c r="C62" s="211">
        <v>200</v>
      </c>
      <c r="D62" s="188" t="s">
        <v>119</v>
      </c>
      <c r="E62" s="233" t="s">
        <v>132</v>
      </c>
      <c r="F62" s="165"/>
      <c r="G62" s="216"/>
      <c r="J62" s="78"/>
      <c r="K62" s="78"/>
      <c r="L62" s="78"/>
      <c r="M62" s="78"/>
      <c r="N62" s="78"/>
      <c r="O62" s="78"/>
      <c r="P62" s="78"/>
      <c r="Q62" s="78"/>
      <c r="R62" s="78"/>
      <c r="S62" s="78"/>
    </row>
    <row r="63" spans="1:19" s="157" customFormat="1" ht="41.25" hidden="1" customHeight="1">
      <c r="A63" s="256" t="s">
        <v>411</v>
      </c>
      <c r="B63" s="237" t="s">
        <v>410</v>
      </c>
      <c r="C63" s="230"/>
      <c r="D63" s="206"/>
      <c r="E63" s="232"/>
      <c r="F63" s="169"/>
      <c r="G63" s="108"/>
      <c r="J63" s="78"/>
      <c r="K63" s="78"/>
      <c r="L63" s="78"/>
      <c r="M63" s="78"/>
      <c r="N63" s="78"/>
      <c r="O63" s="78"/>
      <c r="P63" s="78"/>
      <c r="Q63" s="78"/>
      <c r="R63" s="78"/>
      <c r="S63" s="78"/>
    </row>
    <row r="64" spans="1:19" s="157" customFormat="1" ht="69.75" hidden="1" customHeight="1">
      <c r="A64" s="256" t="s">
        <v>409</v>
      </c>
      <c r="B64" s="237" t="s">
        <v>408</v>
      </c>
      <c r="C64" s="230"/>
      <c r="D64" s="206"/>
      <c r="E64" s="232"/>
      <c r="F64" s="169"/>
      <c r="G64" s="108"/>
      <c r="J64" s="78"/>
      <c r="K64" s="78"/>
      <c r="L64" s="78"/>
      <c r="M64" s="78"/>
      <c r="N64" s="78"/>
      <c r="O64" s="78"/>
      <c r="P64" s="78"/>
      <c r="Q64" s="78"/>
      <c r="R64" s="78"/>
      <c r="S64" s="78"/>
    </row>
    <row r="65" spans="1:19" s="157" customFormat="1" ht="86.25" hidden="1" customHeight="1">
      <c r="A65" s="147" t="s">
        <v>407</v>
      </c>
      <c r="B65" s="177" t="s">
        <v>406</v>
      </c>
      <c r="C65" s="152">
        <v>200</v>
      </c>
      <c r="D65" s="188" t="s">
        <v>132</v>
      </c>
      <c r="E65" s="233" t="s">
        <v>117</v>
      </c>
      <c r="F65" s="165"/>
      <c r="G65" s="108"/>
      <c r="J65" s="78"/>
      <c r="K65" s="78"/>
      <c r="L65" s="78"/>
      <c r="M65" s="78"/>
      <c r="N65" s="78"/>
      <c r="O65" s="78"/>
      <c r="P65" s="78"/>
      <c r="Q65" s="78"/>
      <c r="R65" s="78"/>
      <c r="S65" s="78"/>
    </row>
    <row r="66" spans="1:19" s="157" customFormat="1" ht="113.25" hidden="1" customHeight="1">
      <c r="A66" s="259" t="s">
        <v>405</v>
      </c>
      <c r="B66" s="253" t="s">
        <v>404</v>
      </c>
      <c r="C66" s="252">
        <v>300</v>
      </c>
      <c r="D66" s="251" t="s">
        <v>220</v>
      </c>
      <c r="E66" s="257" t="s">
        <v>120</v>
      </c>
      <c r="F66" s="250">
        <f>[1]расходы!F456</f>
        <v>0</v>
      </c>
      <c r="G66" s="108"/>
      <c r="J66" s="78"/>
      <c r="K66" s="78"/>
      <c r="L66" s="78"/>
      <c r="M66" s="78"/>
      <c r="N66" s="78"/>
      <c r="O66" s="78"/>
      <c r="P66" s="78"/>
      <c r="Q66" s="78"/>
      <c r="R66" s="78"/>
      <c r="S66" s="78"/>
    </row>
    <row r="67" spans="1:19" s="157" customFormat="1" ht="101.25" hidden="1" customHeight="1">
      <c r="A67" s="258" t="s">
        <v>403</v>
      </c>
      <c r="B67" s="253" t="s">
        <v>402</v>
      </c>
      <c r="C67" s="252">
        <v>300</v>
      </c>
      <c r="D67" s="251" t="s">
        <v>220</v>
      </c>
      <c r="E67" s="257" t="s">
        <v>120</v>
      </c>
      <c r="F67" s="250">
        <f>[1]расходы!F458</f>
        <v>0</v>
      </c>
      <c r="G67" s="108"/>
      <c r="J67" s="78"/>
      <c r="K67" s="78"/>
      <c r="L67" s="78"/>
      <c r="M67" s="78"/>
      <c r="N67" s="78"/>
      <c r="O67" s="78"/>
      <c r="P67" s="78"/>
      <c r="Q67" s="78"/>
      <c r="R67" s="78"/>
      <c r="S67" s="78"/>
    </row>
    <row r="68" spans="1:19" s="157" customFormat="1" ht="77.25" hidden="1" customHeight="1">
      <c r="A68" s="256" t="s">
        <v>401</v>
      </c>
      <c r="B68" s="237" t="s">
        <v>400</v>
      </c>
      <c r="C68" s="248"/>
      <c r="D68" s="241"/>
      <c r="E68" s="247"/>
      <c r="F68" s="255">
        <f>F69+F70+F71+F72+F73+F74+F75+F76+F77+F78+F79+F80+F81+F82+F83</f>
        <v>0</v>
      </c>
      <c r="G68" s="108"/>
      <c r="J68" s="78"/>
      <c r="K68" s="78"/>
      <c r="L68" s="78"/>
      <c r="M68" s="78"/>
      <c r="N68" s="78"/>
      <c r="O68" s="78"/>
      <c r="P68" s="78"/>
      <c r="Q68" s="78"/>
      <c r="R68" s="78"/>
      <c r="S68" s="78"/>
    </row>
    <row r="69" spans="1:19" s="157" customFormat="1" ht="87.75" hidden="1" customHeight="1">
      <c r="A69" s="254" t="s">
        <v>399</v>
      </c>
      <c r="B69" s="253" t="s">
        <v>398</v>
      </c>
      <c r="C69" s="252">
        <v>800</v>
      </c>
      <c r="D69" s="251" t="s">
        <v>119</v>
      </c>
      <c r="E69" s="251" t="s">
        <v>132</v>
      </c>
      <c r="F69" s="250">
        <f>[1]расходы!F106</f>
        <v>0</v>
      </c>
      <c r="G69" s="108"/>
      <c r="J69" s="78"/>
      <c r="K69" s="78"/>
      <c r="L69" s="78"/>
      <c r="M69" s="78"/>
      <c r="N69" s="78"/>
      <c r="O69" s="78"/>
      <c r="P69" s="78"/>
      <c r="Q69" s="78"/>
      <c r="R69" s="78"/>
      <c r="S69" s="78"/>
    </row>
    <row r="70" spans="1:19" s="157" customFormat="1" ht="114.75" hidden="1" customHeight="1">
      <c r="A70" s="254" t="s">
        <v>397</v>
      </c>
      <c r="B70" s="253" t="s">
        <v>396</v>
      </c>
      <c r="C70" s="252">
        <v>800</v>
      </c>
      <c r="D70" s="251" t="s">
        <v>119</v>
      </c>
      <c r="E70" s="251" t="s">
        <v>132</v>
      </c>
      <c r="F70" s="250">
        <f>[1]расходы!F110</f>
        <v>0</v>
      </c>
      <c r="G70" s="108"/>
      <c r="J70" s="78"/>
      <c r="K70" s="78"/>
      <c r="L70" s="78"/>
      <c r="M70" s="78"/>
      <c r="N70" s="78"/>
      <c r="O70" s="78"/>
      <c r="P70" s="78"/>
      <c r="Q70" s="78"/>
      <c r="R70" s="78"/>
      <c r="S70" s="78"/>
    </row>
    <row r="71" spans="1:19" s="157" customFormat="1" ht="127.5" hidden="1" customHeight="1">
      <c r="A71" s="254" t="s">
        <v>395</v>
      </c>
      <c r="B71" s="253" t="s">
        <v>394</v>
      </c>
      <c r="C71" s="252">
        <v>800</v>
      </c>
      <c r="D71" s="251" t="s">
        <v>119</v>
      </c>
      <c r="E71" s="251" t="s">
        <v>132</v>
      </c>
      <c r="F71" s="250">
        <f>[1]расходы!F112</f>
        <v>0</v>
      </c>
      <c r="G71" s="108"/>
      <c r="J71" s="78"/>
      <c r="K71" s="78"/>
      <c r="L71" s="78"/>
      <c r="M71" s="78"/>
      <c r="N71" s="78"/>
      <c r="O71" s="78"/>
      <c r="P71" s="78"/>
      <c r="Q71" s="78"/>
      <c r="R71" s="78"/>
      <c r="S71" s="78"/>
    </row>
    <row r="72" spans="1:19" s="157" customFormat="1" ht="101.25" hidden="1" customHeight="1">
      <c r="A72" s="254" t="s">
        <v>393</v>
      </c>
      <c r="B72" s="253" t="s">
        <v>392</v>
      </c>
      <c r="C72" s="252">
        <v>800</v>
      </c>
      <c r="D72" s="251" t="s">
        <v>119</v>
      </c>
      <c r="E72" s="251" t="s">
        <v>132</v>
      </c>
      <c r="F72" s="250">
        <f>[1]расходы!F116</f>
        <v>0</v>
      </c>
      <c r="G72" s="108"/>
      <c r="J72" s="78"/>
      <c r="K72" s="78"/>
      <c r="L72" s="78"/>
      <c r="M72" s="78"/>
      <c r="N72" s="78"/>
      <c r="O72" s="78"/>
      <c r="P72" s="78"/>
      <c r="Q72" s="78"/>
      <c r="R72" s="78"/>
      <c r="S72" s="78"/>
    </row>
    <row r="73" spans="1:19" s="157" customFormat="1" ht="87" hidden="1" customHeight="1">
      <c r="A73" s="254" t="s">
        <v>391</v>
      </c>
      <c r="B73" s="253" t="s">
        <v>390</v>
      </c>
      <c r="C73" s="252">
        <v>800</v>
      </c>
      <c r="D73" s="251" t="s">
        <v>119</v>
      </c>
      <c r="E73" s="251" t="s">
        <v>132</v>
      </c>
      <c r="F73" s="250">
        <f>[1]расходы!F118</f>
        <v>0</v>
      </c>
      <c r="G73" s="108"/>
      <c r="J73" s="78"/>
      <c r="K73" s="78"/>
      <c r="L73" s="78"/>
      <c r="M73" s="78"/>
      <c r="N73" s="78"/>
      <c r="O73" s="78"/>
      <c r="P73" s="78"/>
      <c r="Q73" s="78"/>
      <c r="R73" s="78"/>
      <c r="S73" s="78"/>
    </row>
    <row r="74" spans="1:19" s="157" customFormat="1" ht="90" hidden="1" customHeight="1">
      <c r="A74" s="254" t="s">
        <v>389</v>
      </c>
      <c r="B74" s="253" t="s">
        <v>388</v>
      </c>
      <c r="C74" s="252">
        <v>800</v>
      </c>
      <c r="D74" s="251" t="s">
        <v>119</v>
      </c>
      <c r="E74" s="251" t="s">
        <v>132</v>
      </c>
      <c r="F74" s="250">
        <f>[1]расходы!F124</f>
        <v>0</v>
      </c>
      <c r="G74" s="108"/>
      <c r="J74" s="78"/>
      <c r="K74" s="78"/>
      <c r="L74" s="78"/>
      <c r="M74" s="78"/>
      <c r="N74" s="78"/>
      <c r="O74" s="78"/>
      <c r="P74" s="78"/>
      <c r="Q74" s="78"/>
      <c r="R74" s="78"/>
      <c r="S74" s="78"/>
    </row>
    <row r="75" spans="1:19" s="157" customFormat="1" ht="105" hidden="1" customHeight="1">
      <c r="A75" s="254" t="s">
        <v>387</v>
      </c>
      <c r="B75" s="253" t="s">
        <v>386</v>
      </c>
      <c r="C75" s="252">
        <v>800</v>
      </c>
      <c r="D75" s="251" t="s">
        <v>119</v>
      </c>
      <c r="E75" s="251" t="s">
        <v>132</v>
      </c>
      <c r="F75" s="250">
        <f>[1]расходы!F126</f>
        <v>0</v>
      </c>
      <c r="G75" s="108"/>
      <c r="J75" s="78"/>
      <c r="K75" s="78"/>
      <c r="L75" s="78"/>
      <c r="M75" s="78"/>
      <c r="N75" s="78"/>
      <c r="O75" s="78"/>
      <c r="P75" s="78"/>
      <c r="Q75" s="78"/>
      <c r="R75" s="78"/>
      <c r="S75" s="78"/>
    </row>
    <row r="76" spans="1:19" s="157" customFormat="1" ht="126.75" hidden="1" customHeight="1">
      <c r="A76" s="254" t="s">
        <v>385</v>
      </c>
      <c r="B76" s="253" t="s">
        <v>384</v>
      </c>
      <c r="C76" s="252">
        <v>800</v>
      </c>
      <c r="D76" s="251" t="s">
        <v>119</v>
      </c>
      <c r="E76" s="251" t="s">
        <v>132</v>
      </c>
      <c r="F76" s="250">
        <f>[1]расходы!F130</f>
        <v>0</v>
      </c>
      <c r="G76" s="108"/>
      <c r="J76" s="78"/>
      <c r="K76" s="78"/>
      <c r="L76" s="78"/>
      <c r="M76" s="78"/>
      <c r="N76" s="78"/>
      <c r="O76" s="78"/>
      <c r="P76" s="78"/>
      <c r="Q76" s="78"/>
      <c r="R76" s="78"/>
      <c r="S76" s="78"/>
    </row>
    <row r="77" spans="1:19" s="157" customFormat="1" ht="89.25" hidden="1" customHeight="1">
      <c r="A77" s="254" t="s">
        <v>383</v>
      </c>
      <c r="B77" s="253" t="s">
        <v>382</v>
      </c>
      <c r="C77" s="252">
        <v>800</v>
      </c>
      <c r="D77" s="251" t="s">
        <v>119</v>
      </c>
      <c r="E77" s="251" t="s">
        <v>132</v>
      </c>
      <c r="F77" s="250">
        <f>[1]расходы!F138</f>
        <v>0</v>
      </c>
      <c r="G77" s="108"/>
      <c r="J77" s="78"/>
      <c r="K77" s="78"/>
      <c r="L77" s="78"/>
      <c r="M77" s="78"/>
      <c r="N77" s="78"/>
      <c r="O77" s="78"/>
      <c r="P77" s="78"/>
      <c r="Q77" s="78"/>
      <c r="R77" s="78"/>
      <c r="S77" s="78"/>
    </row>
    <row r="78" spans="1:19" s="157" customFormat="1" ht="87.75" hidden="1" customHeight="1">
      <c r="A78" s="254" t="s">
        <v>381</v>
      </c>
      <c r="B78" s="253" t="s">
        <v>380</v>
      </c>
      <c r="C78" s="252">
        <v>800</v>
      </c>
      <c r="D78" s="251" t="s">
        <v>119</v>
      </c>
      <c r="E78" s="251" t="s">
        <v>132</v>
      </c>
      <c r="F78" s="250">
        <f>[1]расходы!F140</f>
        <v>0</v>
      </c>
      <c r="G78" s="108"/>
      <c r="J78" s="78"/>
      <c r="K78" s="78"/>
      <c r="L78" s="78"/>
      <c r="M78" s="78"/>
      <c r="N78" s="78"/>
      <c r="O78" s="78"/>
      <c r="P78" s="78"/>
      <c r="Q78" s="78"/>
      <c r="R78" s="78"/>
      <c r="S78" s="78"/>
    </row>
    <row r="79" spans="1:19" s="157" customFormat="1" ht="111.75" hidden="1" customHeight="1">
      <c r="A79" s="254" t="s">
        <v>379</v>
      </c>
      <c r="B79" s="253" t="s">
        <v>378</v>
      </c>
      <c r="C79" s="252">
        <v>800</v>
      </c>
      <c r="D79" s="251" t="s">
        <v>119</v>
      </c>
      <c r="E79" s="251" t="s">
        <v>132</v>
      </c>
      <c r="F79" s="250">
        <f>[1]расходы!F142</f>
        <v>0</v>
      </c>
      <c r="G79" s="108"/>
      <c r="J79" s="78"/>
      <c r="K79" s="78"/>
      <c r="L79" s="78"/>
      <c r="M79" s="78"/>
      <c r="N79" s="78"/>
      <c r="O79" s="78"/>
      <c r="P79" s="78"/>
      <c r="Q79" s="78"/>
      <c r="R79" s="78"/>
      <c r="S79" s="78"/>
    </row>
    <row r="80" spans="1:19" s="157" customFormat="1" ht="129" hidden="1" customHeight="1">
      <c r="A80" s="254" t="s">
        <v>377</v>
      </c>
      <c r="B80" s="253" t="s">
        <v>376</v>
      </c>
      <c r="C80" s="252">
        <v>800</v>
      </c>
      <c r="D80" s="251" t="s">
        <v>119</v>
      </c>
      <c r="E80" s="251" t="s">
        <v>132</v>
      </c>
      <c r="F80" s="250">
        <f>[1]расходы!F144</f>
        <v>0</v>
      </c>
      <c r="G80" s="108"/>
      <c r="J80" s="78"/>
      <c r="K80" s="78"/>
      <c r="L80" s="78"/>
      <c r="M80" s="78"/>
      <c r="N80" s="78"/>
      <c r="O80" s="78"/>
      <c r="P80" s="78"/>
      <c r="Q80" s="78"/>
      <c r="R80" s="78"/>
      <c r="S80" s="78"/>
    </row>
    <row r="81" spans="1:19" s="157" customFormat="1" ht="147" hidden="1" customHeight="1">
      <c r="A81" s="254" t="s">
        <v>375</v>
      </c>
      <c r="B81" s="253" t="s">
        <v>372</v>
      </c>
      <c r="C81" s="252">
        <v>100</v>
      </c>
      <c r="D81" s="251" t="s">
        <v>119</v>
      </c>
      <c r="E81" s="251" t="s">
        <v>132</v>
      </c>
      <c r="F81" s="250">
        <f>[1]расходы!F182</f>
        <v>0</v>
      </c>
      <c r="G81" s="108"/>
      <c r="J81" s="78"/>
      <c r="K81" s="78"/>
      <c r="L81" s="78"/>
      <c r="M81" s="78"/>
      <c r="N81" s="78"/>
      <c r="O81" s="78"/>
      <c r="P81" s="78"/>
      <c r="Q81" s="78"/>
      <c r="R81" s="78"/>
      <c r="S81" s="78"/>
    </row>
    <row r="82" spans="1:19" s="157" customFormat="1" ht="120" hidden="1" customHeight="1">
      <c r="A82" s="254" t="s">
        <v>374</v>
      </c>
      <c r="B82" s="253" t="s">
        <v>372</v>
      </c>
      <c r="C82" s="252">
        <v>200</v>
      </c>
      <c r="D82" s="251" t="s">
        <v>119</v>
      </c>
      <c r="E82" s="251" t="s">
        <v>132</v>
      </c>
      <c r="F82" s="250">
        <f>[1]расходы!F183</f>
        <v>0</v>
      </c>
      <c r="G82" s="108"/>
      <c r="J82" s="78"/>
      <c r="K82" s="78"/>
      <c r="L82" s="78"/>
      <c r="M82" s="78"/>
      <c r="N82" s="78"/>
      <c r="O82" s="78"/>
      <c r="P82" s="78"/>
      <c r="Q82" s="78"/>
      <c r="R82" s="78"/>
      <c r="S82" s="78"/>
    </row>
    <row r="83" spans="1:19" s="157" customFormat="1" ht="99.75" hidden="1" customHeight="1">
      <c r="A83" s="254" t="s">
        <v>373</v>
      </c>
      <c r="B83" s="253" t="s">
        <v>372</v>
      </c>
      <c r="C83" s="252">
        <v>800</v>
      </c>
      <c r="D83" s="251" t="s">
        <v>119</v>
      </c>
      <c r="E83" s="251" t="s">
        <v>132</v>
      </c>
      <c r="F83" s="250">
        <f>[1]расходы!F184</f>
        <v>0</v>
      </c>
      <c r="G83" s="108"/>
      <c r="J83" s="78"/>
      <c r="K83" s="78"/>
      <c r="L83" s="78"/>
      <c r="M83" s="78"/>
      <c r="N83" s="78"/>
      <c r="O83" s="78"/>
      <c r="P83" s="78"/>
      <c r="Q83" s="78"/>
      <c r="R83" s="78"/>
      <c r="S83" s="78"/>
    </row>
    <row r="84" spans="1:19" s="157" customFormat="1" ht="51.75" hidden="1" customHeight="1">
      <c r="A84" s="246" t="s">
        <v>371</v>
      </c>
      <c r="B84" s="237" t="s">
        <v>370</v>
      </c>
      <c r="C84" s="207"/>
      <c r="D84" s="206"/>
      <c r="E84" s="206"/>
      <c r="F84" s="169">
        <f>F85+F86+F87+F88</f>
        <v>0</v>
      </c>
      <c r="G84" s="108"/>
      <c r="J84" s="78"/>
      <c r="K84" s="78"/>
      <c r="L84" s="78"/>
      <c r="M84" s="78"/>
      <c r="N84" s="78"/>
      <c r="O84" s="78"/>
      <c r="P84" s="78"/>
      <c r="Q84" s="78"/>
      <c r="R84" s="78"/>
      <c r="S84" s="78"/>
    </row>
    <row r="85" spans="1:19" s="157" customFormat="1" ht="75.75" hidden="1" customHeight="1">
      <c r="A85" s="81" t="s">
        <v>368</v>
      </c>
      <c r="B85" s="177" t="s">
        <v>367</v>
      </c>
      <c r="C85" s="249">
        <v>200</v>
      </c>
      <c r="D85" s="188" t="s">
        <v>132</v>
      </c>
      <c r="E85" s="188" t="s">
        <v>117</v>
      </c>
      <c r="F85" s="165"/>
      <c r="G85" s="108"/>
      <c r="J85" s="78"/>
      <c r="K85" s="78"/>
      <c r="L85" s="78"/>
      <c r="M85" s="78"/>
      <c r="N85" s="78"/>
      <c r="O85" s="78"/>
      <c r="P85" s="78"/>
      <c r="Q85" s="78"/>
      <c r="R85" s="78"/>
      <c r="S85" s="78"/>
    </row>
    <row r="86" spans="1:19" s="157" customFormat="1" ht="81.75" hidden="1" customHeight="1">
      <c r="A86" s="81" t="s">
        <v>369</v>
      </c>
      <c r="B86" s="177" t="s">
        <v>367</v>
      </c>
      <c r="C86" s="152">
        <v>600</v>
      </c>
      <c r="D86" s="188" t="s">
        <v>88</v>
      </c>
      <c r="E86" s="188" t="s">
        <v>52</v>
      </c>
      <c r="F86" s="165"/>
      <c r="G86" s="108"/>
      <c r="J86" s="78"/>
      <c r="K86" s="78"/>
      <c r="L86" s="78"/>
      <c r="M86" s="78"/>
      <c r="N86" s="78"/>
      <c r="O86" s="78"/>
      <c r="P86" s="78"/>
      <c r="Q86" s="78"/>
      <c r="R86" s="78"/>
      <c r="S86" s="78"/>
    </row>
    <row r="87" spans="1:19" s="157" customFormat="1" ht="84.75" hidden="1" customHeight="1">
      <c r="A87" s="81" t="s">
        <v>369</v>
      </c>
      <c r="B87" s="177" t="s">
        <v>367</v>
      </c>
      <c r="C87" s="152">
        <v>600</v>
      </c>
      <c r="D87" s="188" t="s">
        <v>88</v>
      </c>
      <c r="E87" s="233" t="s">
        <v>117</v>
      </c>
      <c r="F87" s="165"/>
      <c r="G87" s="108"/>
      <c r="J87" s="78"/>
      <c r="K87" s="78"/>
      <c r="L87" s="78"/>
      <c r="M87" s="78"/>
      <c r="N87" s="78"/>
      <c r="O87" s="78"/>
      <c r="P87" s="78"/>
      <c r="Q87" s="78"/>
      <c r="R87" s="78"/>
      <c r="S87" s="78"/>
    </row>
    <row r="88" spans="1:19" s="157" customFormat="1" ht="70.5" hidden="1" customHeight="1">
      <c r="A88" s="81" t="s">
        <v>368</v>
      </c>
      <c r="B88" s="177" t="s">
        <v>367</v>
      </c>
      <c r="C88" s="249">
        <v>200</v>
      </c>
      <c r="D88" s="188" t="s">
        <v>51</v>
      </c>
      <c r="E88" s="188" t="s">
        <v>52</v>
      </c>
      <c r="F88" s="165"/>
      <c r="G88" s="108"/>
      <c r="J88" s="78"/>
      <c r="K88" s="78"/>
      <c r="L88" s="78"/>
      <c r="M88" s="78"/>
      <c r="N88" s="78"/>
      <c r="O88" s="78"/>
      <c r="P88" s="78"/>
      <c r="Q88" s="78"/>
      <c r="R88" s="78"/>
      <c r="S88" s="78"/>
    </row>
    <row r="89" spans="1:19" s="157" customFormat="1" ht="43.5" hidden="1" customHeight="1">
      <c r="A89" s="246" t="s">
        <v>366</v>
      </c>
      <c r="B89" s="237" t="s">
        <v>365</v>
      </c>
      <c r="C89" s="248"/>
      <c r="D89" s="241"/>
      <c r="E89" s="247"/>
      <c r="F89" s="182">
        <f>F90</f>
        <v>0</v>
      </c>
      <c r="G89" s="216"/>
      <c r="J89" s="78"/>
      <c r="K89" s="78"/>
      <c r="L89" s="78"/>
      <c r="M89" s="78"/>
      <c r="N89" s="78"/>
      <c r="O89" s="78"/>
      <c r="P89" s="78"/>
      <c r="Q89" s="78"/>
      <c r="R89" s="78"/>
      <c r="S89" s="78"/>
    </row>
    <row r="90" spans="1:19" s="157" customFormat="1" ht="67.5" hidden="1" customHeight="1">
      <c r="A90" s="146" t="s">
        <v>364</v>
      </c>
      <c r="B90" s="177" t="s">
        <v>363</v>
      </c>
      <c r="C90" s="152">
        <v>200</v>
      </c>
      <c r="D90" s="188" t="s">
        <v>52</v>
      </c>
      <c r="E90" s="233" t="s">
        <v>203</v>
      </c>
      <c r="F90" s="165"/>
      <c r="G90" s="216"/>
      <c r="J90" s="78"/>
      <c r="K90" s="78"/>
      <c r="L90" s="78"/>
      <c r="M90" s="78"/>
      <c r="N90" s="78"/>
      <c r="O90" s="78"/>
      <c r="P90" s="78"/>
      <c r="Q90" s="78"/>
      <c r="R90" s="78"/>
      <c r="S90" s="78"/>
    </row>
    <row r="91" spans="1:19" s="157" customFormat="1" ht="38.25" hidden="1" customHeight="1">
      <c r="A91" s="246" t="s">
        <v>362</v>
      </c>
      <c r="B91" s="237" t="s">
        <v>361</v>
      </c>
      <c r="C91" s="171"/>
      <c r="D91" s="170"/>
      <c r="E91" s="245"/>
      <c r="F91" s="182">
        <f>F92+F94</f>
        <v>0</v>
      </c>
      <c r="G91" s="216"/>
      <c r="J91" s="78"/>
      <c r="K91" s="78"/>
      <c r="L91" s="78"/>
      <c r="M91" s="78"/>
      <c r="N91" s="78"/>
      <c r="O91" s="78"/>
      <c r="P91" s="78"/>
      <c r="Q91" s="78"/>
      <c r="R91" s="78"/>
      <c r="S91" s="78"/>
    </row>
    <row r="92" spans="1:19" s="157" customFormat="1" ht="70.5" hidden="1" customHeight="1">
      <c r="A92" s="244" t="s">
        <v>360</v>
      </c>
      <c r="B92" s="177" t="s">
        <v>359</v>
      </c>
      <c r="C92" s="152"/>
      <c r="D92" s="188"/>
      <c r="E92" s="233"/>
      <c r="F92" s="165">
        <f>F93</f>
        <v>0</v>
      </c>
      <c r="G92" s="216"/>
      <c r="J92" s="78"/>
      <c r="K92" s="78"/>
      <c r="L92" s="78"/>
      <c r="M92" s="78"/>
      <c r="N92" s="78"/>
      <c r="O92" s="78"/>
      <c r="P92" s="78"/>
      <c r="Q92" s="78"/>
      <c r="R92" s="78"/>
      <c r="S92" s="78"/>
    </row>
    <row r="93" spans="1:19" s="157" customFormat="1" ht="96" hidden="1" customHeight="1">
      <c r="A93" s="81" t="s">
        <v>358</v>
      </c>
      <c r="B93" s="177" t="s">
        <v>357</v>
      </c>
      <c r="C93" s="152">
        <v>200</v>
      </c>
      <c r="D93" s="188" t="s">
        <v>119</v>
      </c>
      <c r="E93" s="233" t="s">
        <v>247</v>
      </c>
      <c r="F93" s="165"/>
      <c r="G93" s="216"/>
      <c r="J93" s="78"/>
      <c r="K93" s="78"/>
      <c r="L93" s="78"/>
      <c r="M93" s="78"/>
      <c r="N93" s="78"/>
      <c r="O93" s="78"/>
      <c r="P93" s="78"/>
      <c r="Q93" s="78"/>
      <c r="R93" s="78"/>
      <c r="S93" s="78"/>
    </row>
    <row r="94" spans="1:19" s="157" customFormat="1" ht="89.25" hidden="1" customHeight="1">
      <c r="A94" s="244" t="s">
        <v>356</v>
      </c>
      <c r="B94" s="177" t="s">
        <v>355</v>
      </c>
      <c r="C94" s="152"/>
      <c r="D94" s="188"/>
      <c r="E94" s="233"/>
      <c r="F94" s="165">
        <f>F95</f>
        <v>0</v>
      </c>
      <c r="G94" s="216"/>
      <c r="J94" s="78"/>
      <c r="K94" s="78"/>
      <c r="L94" s="78"/>
      <c r="M94" s="78"/>
      <c r="N94" s="78"/>
      <c r="O94" s="78"/>
      <c r="P94" s="78"/>
      <c r="Q94" s="78"/>
      <c r="R94" s="78"/>
      <c r="S94" s="78"/>
    </row>
    <row r="95" spans="1:19" s="157" customFormat="1" ht="102.75" hidden="1" customHeight="1">
      <c r="A95" s="81" t="s">
        <v>354</v>
      </c>
      <c r="B95" s="177" t="s">
        <v>353</v>
      </c>
      <c r="C95" s="211">
        <v>200</v>
      </c>
      <c r="D95" s="188" t="s">
        <v>119</v>
      </c>
      <c r="E95" s="188" t="s">
        <v>247</v>
      </c>
      <c r="F95" s="162"/>
      <c r="G95" s="216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19" s="157" customFormat="1" ht="59.25" hidden="1" customHeight="1">
      <c r="A96" s="243" t="s">
        <v>352</v>
      </c>
      <c r="B96" s="237" t="s">
        <v>351</v>
      </c>
      <c r="C96" s="242"/>
      <c r="D96" s="241"/>
      <c r="E96" s="241"/>
      <c r="F96" s="229">
        <f>F97+F99+F101</f>
        <v>0</v>
      </c>
      <c r="G96" s="216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19" s="157" customFormat="1" ht="73.5" hidden="1" customHeight="1">
      <c r="A97" s="240" t="s">
        <v>350</v>
      </c>
      <c r="B97" s="177" t="s">
        <v>349</v>
      </c>
      <c r="C97" s="211"/>
      <c r="D97" s="188"/>
      <c r="E97" s="188"/>
      <c r="F97" s="238">
        <f>F98</f>
        <v>0</v>
      </c>
      <c r="G97" s="216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19" s="157" customFormat="1" ht="86.25" hidden="1" customHeight="1">
      <c r="A98" s="147" t="s">
        <v>348</v>
      </c>
      <c r="B98" s="177" t="s">
        <v>347</v>
      </c>
      <c r="C98" s="211">
        <v>200</v>
      </c>
      <c r="D98" s="188" t="s">
        <v>132</v>
      </c>
      <c r="E98" s="188" t="s">
        <v>117</v>
      </c>
      <c r="F98" s="238"/>
      <c r="G98" s="216"/>
      <c r="J98" s="78"/>
      <c r="K98" s="78"/>
      <c r="L98" s="78"/>
      <c r="M98" s="78"/>
      <c r="N98" s="78"/>
      <c r="O98" s="78"/>
      <c r="P98" s="78"/>
      <c r="Q98" s="78"/>
      <c r="R98" s="78"/>
      <c r="S98" s="78"/>
    </row>
    <row r="99" spans="1:19" s="157" customFormat="1" ht="88.5" hidden="1" customHeight="1">
      <c r="A99" s="239" t="s">
        <v>346</v>
      </c>
      <c r="B99" s="177" t="s">
        <v>345</v>
      </c>
      <c r="C99" s="211"/>
      <c r="D99" s="188"/>
      <c r="E99" s="188"/>
      <c r="F99" s="238">
        <f>F100</f>
        <v>0</v>
      </c>
      <c r="G99" s="216"/>
      <c r="J99" s="78"/>
      <c r="K99" s="78"/>
      <c r="L99" s="78"/>
      <c r="M99" s="78"/>
      <c r="N99" s="78"/>
      <c r="O99" s="78"/>
      <c r="P99" s="78"/>
      <c r="Q99" s="78"/>
      <c r="R99" s="78"/>
      <c r="S99" s="78"/>
    </row>
    <row r="100" spans="1:19" s="157" customFormat="1" ht="111" hidden="1" customHeight="1">
      <c r="A100" s="147" t="s">
        <v>344</v>
      </c>
      <c r="B100" s="177" t="s">
        <v>343</v>
      </c>
      <c r="C100" s="211">
        <v>200</v>
      </c>
      <c r="D100" s="188" t="s">
        <v>132</v>
      </c>
      <c r="E100" s="188" t="s">
        <v>117</v>
      </c>
      <c r="F100" s="238"/>
      <c r="G100" s="216"/>
      <c r="J100" s="78"/>
      <c r="K100" s="78"/>
      <c r="L100" s="78"/>
      <c r="M100" s="78"/>
      <c r="N100" s="78"/>
      <c r="O100" s="78"/>
      <c r="P100" s="78"/>
      <c r="Q100" s="78"/>
      <c r="R100" s="78"/>
      <c r="S100" s="78"/>
    </row>
    <row r="101" spans="1:19" s="157" customFormat="1" ht="86.25" hidden="1" customHeight="1">
      <c r="A101" s="239" t="s">
        <v>342</v>
      </c>
      <c r="B101" s="177" t="s">
        <v>341</v>
      </c>
      <c r="C101" s="211"/>
      <c r="D101" s="233"/>
      <c r="E101" s="233"/>
      <c r="F101" s="238">
        <f>F103+F102</f>
        <v>0</v>
      </c>
      <c r="G101" s="216"/>
      <c r="J101" s="78"/>
      <c r="K101" s="78"/>
      <c r="L101" s="78"/>
      <c r="M101" s="78"/>
      <c r="N101" s="78"/>
      <c r="O101" s="78"/>
      <c r="P101" s="78"/>
      <c r="Q101" s="78"/>
      <c r="R101" s="78"/>
      <c r="S101" s="78"/>
    </row>
    <row r="102" spans="1:19" s="157" customFormat="1" ht="101.25" hidden="1" customHeight="1">
      <c r="A102" s="147" t="s">
        <v>340</v>
      </c>
      <c r="B102" s="177" t="s">
        <v>339</v>
      </c>
      <c r="C102" s="211">
        <v>200</v>
      </c>
      <c r="D102" s="233" t="s">
        <v>132</v>
      </c>
      <c r="E102" s="233" t="s">
        <v>117</v>
      </c>
      <c r="F102" s="238"/>
      <c r="G102" s="216"/>
      <c r="J102" s="78"/>
      <c r="K102" s="78"/>
      <c r="L102" s="78"/>
      <c r="M102" s="78"/>
      <c r="N102" s="78"/>
      <c r="O102" s="78"/>
      <c r="P102" s="78"/>
      <c r="Q102" s="78"/>
      <c r="R102" s="78"/>
      <c r="S102" s="78"/>
    </row>
    <row r="103" spans="1:19" s="157" customFormat="1" ht="98.25" hidden="1" customHeight="1">
      <c r="A103" s="147" t="s">
        <v>338</v>
      </c>
      <c r="B103" s="177" t="s">
        <v>337</v>
      </c>
      <c r="C103" s="152">
        <v>800</v>
      </c>
      <c r="D103" s="233" t="s">
        <v>132</v>
      </c>
      <c r="E103" s="233" t="s">
        <v>117</v>
      </c>
      <c r="F103" s="224"/>
      <c r="G103" s="216"/>
      <c r="J103" s="78"/>
      <c r="K103" s="78"/>
      <c r="L103" s="78"/>
      <c r="M103" s="78"/>
      <c r="N103" s="78"/>
      <c r="O103" s="78"/>
      <c r="P103" s="78"/>
      <c r="Q103" s="78"/>
      <c r="R103" s="78"/>
      <c r="S103" s="78"/>
    </row>
    <row r="104" spans="1:19" s="157" customFormat="1" ht="71.25" hidden="1" customHeight="1">
      <c r="A104" s="231" t="s">
        <v>336</v>
      </c>
      <c r="B104" s="237" t="s">
        <v>335</v>
      </c>
      <c r="C104" s="207"/>
      <c r="D104" s="232"/>
      <c r="E104" s="232"/>
      <c r="F104" s="236">
        <f>F105</f>
        <v>0</v>
      </c>
      <c r="G104" s="216"/>
      <c r="J104" s="78"/>
      <c r="K104" s="78"/>
      <c r="L104" s="78"/>
      <c r="M104" s="78"/>
      <c r="N104" s="78"/>
      <c r="O104" s="78"/>
      <c r="P104" s="78"/>
      <c r="Q104" s="78"/>
      <c r="R104" s="78"/>
      <c r="S104" s="78"/>
    </row>
    <row r="105" spans="1:19" s="157" customFormat="1" ht="85.5" hidden="1" customHeight="1">
      <c r="A105" s="148" t="s">
        <v>334</v>
      </c>
      <c r="B105" s="177" t="s">
        <v>333</v>
      </c>
      <c r="C105" s="233" t="s">
        <v>157</v>
      </c>
      <c r="D105" s="233" t="s">
        <v>51</v>
      </c>
      <c r="E105" s="233" t="s">
        <v>52</v>
      </c>
      <c r="F105" s="224"/>
      <c r="G105" s="216"/>
      <c r="J105" s="78"/>
      <c r="K105" s="78"/>
      <c r="L105" s="78"/>
      <c r="M105" s="78"/>
      <c r="N105" s="78"/>
      <c r="O105" s="78"/>
      <c r="P105" s="78"/>
      <c r="Q105" s="78"/>
      <c r="R105" s="78"/>
      <c r="S105" s="78"/>
    </row>
    <row r="106" spans="1:19" ht="60" hidden="1" customHeight="1">
      <c r="A106" s="231"/>
      <c r="B106" s="237"/>
      <c r="C106" s="207"/>
      <c r="D106" s="232"/>
      <c r="E106" s="232"/>
      <c r="F106" s="236">
        <f>F107</f>
        <v>0</v>
      </c>
      <c r="G106" s="216"/>
    </row>
    <row r="107" spans="1:19" ht="80.25" hidden="1" customHeight="1">
      <c r="A107" s="235"/>
      <c r="B107" s="234"/>
      <c r="C107" s="152"/>
      <c r="D107" s="233"/>
      <c r="E107" s="233"/>
      <c r="F107" s="165"/>
      <c r="G107" s="216"/>
    </row>
    <row r="108" spans="1:19" ht="49.15" hidden="1" customHeight="1">
      <c r="A108" s="273" t="s">
        <v>494</v>
      </c>
      <c r="B108" s="283" t="s">
        <v>332</v>
      </c>
      <c r="C108" s="277"/>
      <c r="D108" s="278"/>
      <c r="E108" s="278"/>
      <c r="F108" s="279"/>
      <c r="G108" s="276"/>
    </row>
    <row r="109" spans="1:19" ht="69" hidden="1" customHeight="1">
      <c r="A109" s="273" t="s">
        <v>494</v>
      </c>
      <c r="B109" s="283" t="s">
        <v>331</v>
      </c>
      <c r="C109" s="280"/>
      <c r="D109" s="281"/>
      <c r="E109" s="281"/>
      <c r="F109" s="284"/>
    </row>
    <row r="110" spans="1:19" ht="102" hidden="1" customHeight="1">
      <c r="A110" s="148" t="s">
        <v>490</v>
      </c>
      <c r="B110" s="177" t="s">
        <v>486</v>
      </c>
      <c r="C110" s="211">
        <v>100</v>
      </c>
      <c r="D110" s="188" t="s">
        <v>52</v>
      </c>
      <c r="E110" s="188" t="s">
        <v>117</v>
      </c>
      <c r="F110" s="162"/>
      <c r="G110" s="276"/>
    </row>
    <row r="111" spans="1:19" ht="114" customHeight="1">
      <c r="A111" s="148" t="s">
        <v>503</v>
      </c>
      <c r="B111" s="177" t="s">
        <v>514</v>
      </c>
      <c r="C111" s="211">
        <v>200</v>
      </c>
      <c r="D111" s="188" t="s">
        <v>132</v>
      </c>
      <c r="E111" s="188" t="s">
        <v>120</v>
      </c>
      <c r="F111" s="295">
        <v>375</v>
      </c>
      <c r="G111" s="292">
        <v>375</v>
      </c>
    </row>
    <row r="112" spans="1:19" ht="102" customHeight="1">
      <c r="A112" s="293" t="s">
        <v>524</v>
      </c>
      <c r="B112" s="291" t="s">
        <v>525</v>
      </c>
      <c r="C112" s="211">
        <v>200</v>
      </c>
      <c r="D112" s="188" t="s">
        <v>132</v>
      </c>
      <c r="E112" s="188" t="s">
        <v>120</v>
      </c>
      <c r="F112" s="70">
        <v>3573.4</v>
      </c>
      <c r="G112" s="292">
        <v>3186</v>
      </c>
    </row>
    <row r="113" spans="1:7" ht="102" customHeight="1">
      <c r="A113" s="294" t="s">
        <v>526</v>
      </c>
      <c r="B113" s="291" t="s">
        <v>515</v>
      </c>
      <c r="C113" s="211">
        <v>100</v>
      </c>
      <c r="D113" s="188" t="s">
        <v>52</v>
      </c>
      <c r="E113" s="188" t="s">
        <v>119</v>
      </c>
      <c r="F113" s="70">
        <v>1148.9000000000001</v>
      </c>
      <c r="G113" s="70">
        <v>1148.9000000000001</v>
      </c>
    </row>
    <row r="114" spans="1:7" ht="102" hidden="1" customHeight="1">
      <c r="A114" s="148"/>
      <c r="B114" s="177"/>
      <c r="C114" s="211"/>
      <c r="D114" s="188"/>
      <c r="E114" s="188"/>
      <c r="F114" s="162"/>
      <c r="G114" s="276"/>
    </row>
    <row r="115" spans="1:7" ht="102" hidden="1" customHeight="1">
      <c r="A115" s="148"/>
      <c r="B115" s="177"/>
      <c r="C115" s="211"/>
      <c r="D115" s="188"/>
      <c r="E115" s="188"/>
      <c r="F115" s="162"/>
      <c r="G115" s="276"/>
    </row>
    <row r="116" spans="1:7" ht="98.45" customHeight="1">
      <c r="A116" s="148" t="s">
        <v>504</v>
      </c>
      <c r="B116" s="177" t="s">
        <v>515</v>
      </c>
      <c r="C116" s="152" t="str">
        <f>"100"</f>
        <v>100</v>
      </c>
      <c r="D116" s="188" t="s">
        <v>52</v>
      </c>
      <c r="E116" s="188" t="s">
        <v>203</v>
      </c>
      <c r="F116" s="70">
        <v>4211.8</v>
      </c>
      <c r="G116" s="70">
        <v>4211.8</v>
      </c>
    </row>
    <row r="117" spans="1:7" ht="114" customHeight="1">
      <c r="A117" s="148" t="s">
        <v>505</v>
      </c>
      <c r="B117" s="177" t="s">
        <v>515</v>
      </c>
      <c r="C117" s="152" t="str">
        <f>"200"</f>
        <v>200</v>
      </c>
      <c r="D117" s="188" t="s">
        <v>52</v>
      </c>
      <c r="E117" s="188" t="s">
        <v>203</v>
      </c>
      <c r="F117" s="70">
        <v>2505</v>
      </c>
      <c r="G117" s="70">
        <v>2505</v>
      </c>
    </row>
    <row r="118" spans="1:7" ht="118.5" hidden="1" customHeight="1">
      <c r="A118" s="228" t="s">
        <v>330</v>
      </c>
      <c r="B118" s="177" t="s">
        <v>192</v>
      </c>
      <c r="C118" s="152" t="str">
        <f>"300"</f>
        <v>300</v>
      </c>
      <c r="D118" s="188" t="s">
        <v>52</v>
      </c>
      <c r="E118" s="188" t="s">
        <v>203</v>
      </c>
      <c r="F118" s="227"/>
      <c r="G118" s="216"/>
    </row>
    <row r="119" spans="1:7" ht="114.75" hidden="1" customHeight="1">
      <c r="A119" s="24" t="s">
        <v>498</v>
      </c>
      <c r="B119" s="177" t="s">
        <v>194</v>
      </c>
      <c r="C119" s="152">
        <v>312</v>
      </c>
      <c r="D119" s="188" t="s">
        <v>220</v>
      </c>
      <c r="E119" s="188" t="s">
        <v>52</v>
      </c>
      <c r="F119" s="286"/>
      <c r="G119" s="276"/>
    </row>
    <row r="120" spans="1:7" ht="149.25" hidden="1" customHeight="1">
      <c r="A120" s="148" t="s">
        <v>329</v>
      </c>
      <c r="B120" s="177" t="s">
        <v>326</v>
      </c>
      <c r="C120" s="211" t="str">
        <f>"100"</f>
        <v>100</v>
      </c>
      <c r="D120" s="188" t="s">
        <v>52</v>
      </c>
      <c r="E120" s="188" t="s">
        <v>203</v>
      </c>
      <c r="F120" s="165"/>
      <c r="G120" s="216"/>
    </row>
    <row r="121" spans="1:7" ht="117.75" hidden="1" customHeight="1">
      <c r="A121" s="148" t="s">
        <v>328</v>
      </c>
      <c r="B121" s="177" t="s">
        <v>326</v>
      </c>
      <c r="C121" s="211" t="str">
        <f>"200"</f>
        <v>200</v>
      </c>
      <c r="D121" s="188" t="s">
        <v>52</v>
      </c>
      <c r="E121" s="188" t="s">
        <v>203</v>
      </c>
      <c r="F121" s="165"/>
      <c r="G121" s="216"/>
    </row>
    <row r="122" spans="1:7" ht="97.5" hidden="1" customHeight="1">
      <c r="A122" s="148" t="s">
        <v>327</v>
      </c>
      <c r="B122" s="177" t="s">
        <v>326</v>
      </c>
      <c r="C122" s="152" t="str">
        <f>"800"</f>
        <v>800</v>
      </c>
      <c r="D122" s="188" t="s">
        <v>52</v>
      </c>
      <c r="E122" s="188" t="s">
        <v>203</v>
      </c>
      <c r="F122" s="224"/>
      <c r="G122" s="216"/>
    </row>
    <row r="123" spans="1:7" ht="144.75" hidden="1" customHeight="1">
      <c r="A123" s="148" t="s">
        <v>325</v>
      </c>
      <c r="B123" s="177" t="s">
        <v>193</v>
      </c>
      <c r="C123" s="211">
        <v>280</v>
      </c>
      <c r="D123" s="188" t="s">
        <v>120</v>
      </c>
      <c r="E123" s="188" t="s">
        <v>220</v>
      </c>
      <c r="F123" s="224"/>
      <c r="G123" s="216"/>
    </row>
    <row r="124" spans="1:7" ht="102" customHeight="1">
      <c r="A124" s="148" t="s">
        <v>506</v>
      </c>
      <c r="B124" s="177" t="s">
        <v>516</v>
      </c>
      <c r="C124" s="211" t="str">
        <f>"200"</f>
        <v>200</v>
      </c>
      <c r="D124" s="188" t="s">
        <v>120</v>
      </c>
      <c r="E124" s="188" t="s">
        <v>220</v>
      </c>
      <c r="F124" s="224">
        <v>100</v>
      </c>
      <c r="G124" s="224">
        <v>100</v>
      </c>
    </row>
    <row r="125" spans="1:7" ht="105" hidden="1" customHeight="1">
      <c r="A125" s="148" t="s">
        <v>485</v>
      </c>
      <c r="B125" s="177" t="s">
        <v>194</v>
      </c>
      <c r="C125" s="152">
        <v>300</v>
      </c>
      <c r="D125" s="188" t="s">
        <v>220</v>
      </c>
      <c r="E125" s="188" t="s">
        <v>120</v>
      </c>
      <c r="F125" s="224">
        <v>127</v>
      </c>
      <c r="G125" s="276"/>
    </row>
    <row r="126" spans="1:7" ht="167.25" hidden="1" customHeight="1">
      <c r="A126" s="226" t="s">
        <v>324</v>
      </c>
      <c r="B126" s="226" t="s">
        <v>322</v>
      </c>
      <c r="C126" s="219">
        <v>100</v>
      </c>
      <c r="D126" s="218" t="s">
        <v>119</v>
      </c>
      <c r="E126" s="218" t="s">
        <v>132</v>
      </c>
      <c r="F126" s="224"/>
      <c r="G126" s="216"/>
    </row>
    <row r="127" spans="1:7" ht="137.25" hidden="1" customHeight="1">
      <c r="A127" s="226" t="s">
        <v>323</v>
      </c>
      <c r="B127" s="226" t="s">
        <v>322</v>
      </c>
      <c r="C127" s="225">
        <v>200</v>
      </c>
      <c r="D127" s="188" t="s">
        <v>119</v>
      </c>
      <c r="E127" s="188" t="s">
        <v>132</v>
      </c>
      <c r="F127" s="224"/>
      <c r="G127" s="216"/>
    </row>
    <row r="128" spans="1:7" ht="133.5" hidden="1" customHeight="1">
      <c r="A128" s="223" t="s">
        <v>321</v>
      </c>
      <c r="B128" s="222" t="s">
        <v>319</v>
      </c>
      <c r="C128" s="219">
        <v>100</v>
      </c>
      <c r="D128" s="218" t="s">
        <v>52</v>
      </c>
      <c r="E128" s="218" t="s">
        <v>203</v>
      </c>
      <c r="F128" s="217"/>
      <c r="G128" s="216"/>
    </row>
    <row r="129" spans="1:19" ht="89.25" hidden="1" customHeight="1">
      <c r="A129" s="223" t="s">
        <v>320</v>
      </c>
      <c r="B129" s="222" t="s">
        <v>319</v>
      </c>
      <c r="C129" s="219">
        <v>200</v>
      </c>
      <c r="D129" s="218" t="s">
        <v>52</v>
      </c>
      <c r="E129" s="218" t="s">
        <v>203</v>
      </c>
      <c r="F129" s="217"/>
      <c r="G129" s="216"/>
    </row>
    <row r="130" spans="1:19" ht="149.25" hidden="1" customHeight="1">
      <c r="A130" s="221" t="s">
        <v>318</v>
      </c>
      <c r="B130" s="220" t="s">
        <v>316</v>
      </c>
      <c r="C130" s="219">
        <v>100</v>
      </c>
      <c r="D130" s="218" t="s">
        <v>88</v>
      </c>
      <c r="E130" s="218" t="s">
        <v>118</v>
      </c>
      <c r="F130" s="217"/>
      <c r="G130" s="216"/>
    </row>
    <row r="131" spans="1:19" ht="109.5" hidden="1" customHeight="1">
      <c r="A131" s="221" t="s">
        <v>317</v>
      </c>
      <c r="B131" s="220" t="s">
        <v>316</v>
      </c>
      <c r="C131" s="219">
        <v>200</v>
      </c>
      <c r="D131" s="218" t="s">
        <v>88</v>
      </c>
      <c r="E131" s="218" t="s">
        <v>118</v>
      </c>
      <c r="F131" s="217">
        <f>[1]расходы!F389</f>
        <v>0</v>
      </c>
      <c r="G131" s="216"/>
    </row>
    <row r="132" spans="1:19" s="160" customFormat="1" ht="68.25" hidden="1" customHeight="1">
      <c r="A132" s="215" t="s">
        <v>315</v>
      </c>
      <c r="B132" s="172" t="s">
        <v>314</v>
      </c>
      <c r="C132" s="195"/>
      <c r="D132" s="194"/>
      <c r="E132" s="194"/>
      <c r="F132" s="214">
        <f>F133+F134+F135</f>
        <v>0</v>
      </c>
      <c r="G132" s="213"/>
      <c r="H132" s="212"/>
      <c r="S132" s="78"/>
    </row>
    <row r="133" spans="1:19" ht="168.75" hidden="1" customHeight="1">
      <c r="A133" s="148" t="s">
        <v>313</v>
      </c>
      <c r="B133" s="177" t="s">
        <v>310</v>
      </c>
      <c r="C133" s="211" t="str">
        <f>"100"</f>
        <v>100</v>
      </c>
      <c r="D133" s="188" t="s">
        <v>52</v>
      </c>
      <c r="E133" s="188" t="s">
        <v>203</v>
      </c>
      <c r="F133" s="165"/>
      <c r="G133" s="180"/>
      <c r="S133" s="160"/>
    </row>
    <row r="134" spans="1:19" ht="116.25" hidden="1" customHeight="1">
      <c r="A134" s="148" t="s">
        <v>312</v>
      </c>
      <c r="B134" s="177" t="s">
        <v>310</v>
      </c>
      <c r="C134" s="211" t="str">
        <f>"200"</f>
        <v>200</v>
      </c>
      <c r="D134" s="188" t="s">
        <v>52</v>
      </c>
      <c r="E134" s="188" t="s">
        <v>203</v>
      </c>
      <c r="F134" s="165"/>
      <c r="G134" s="180"/>
    </row>
    <row r="135" spans="1:19" ht="117" hidden="1" customHeight="1">
      <c r="A135" s="148" t="s">
        <v>311</v>
      </c>
      <c r="B135" s="177" t="s">
        <v>310</v>
      </c>
      <c r="C135" s="152" t="str">
        <f>"800"</f>
        <v>800</v>
      </c>
      <c r="D135" s="188" t="s">
        <v>52</v>
      </c>
      <c r="E135" s="188" t="s">
        <v>203</v>
      </c>
      <c r="F135" s="165"/>
      <c r="G135" s="180"/>
    </row>
    <row r="136" spans="1:19" s="160" customFormat="1" ht="42" hidden="1" customHeight="1">
      <c r="A136" s="215" t="s">
        <v>309</v>
      </c>
      <c r="B136" s="172" t="s">
        <v>308</v>
      </c>
      <c r="C136" s="195"/>
      <c r="D136" s="194"/>
      <c r="E136" s="194"/>
      <c r="F136" s="214">
        <f>F137+F138+F142+F143+F144+F145+F146+F147+F148+F139+F140+F141</f>
        <v>0</v>
      </c>
      <c r="G136" s="213"/>
      <c r="H136" s="212"/>
      <c r="S136" s="78"/>
    </row>
    <row r="137" spans="1:19" ht="130.5" hidden="1" customHeight="1">
      <c r="A137" s="148" t="s">
        <v>307</v>
      </c>
      <c r="B137" s="177" t="s">
        <v>305</v>
      </c>
      <c r="C137" s="211" t="str">
        <f>"100"</f>
        <v>100</v>
      </c>
      <c r="D137" s="188" t="s">
        <v>88</v>
      </c>
      <c r="E137" s="188" t="s">
        <v>118</v>
      </c>
      <c r="F137" s="165"/>
      <c r="G137" s="180"/>
      <c r="S137" s="160"/>
    </row>
    <row r="138" spans="1:19" ht="101.25" hidden="1" customHeight="1">
      <c r="A138" s="148" t="s">
        <v>306</v>
      </c>
      <c r="B138" s="177" t="s">
        <v>305</v>
      </c>
      <c r="C138" s="211" t="str">
        <f>"200"</f>
        <v>200</v>
      </c>
      <c r="D138" s="188" t="s">
        <v>88</v>
      </c>
      <c r="E138" s="188" t="s">
        <v>118</v>
      </c>
      <c r="F138" s="165"/>
      <c r="G138" s="180"/>
    </row>
    <row r="139" spans="1:19" ht="129.75" hidden="1" customHeight="1">
      <c r="A139" s="210" t="s">
        <v>304</v>
      </c>
      <c r="B139" s="177" t="s">
        <v>303</v>
      </c>
      <c r="C139" s="152">
        <v>600</v>
      </c>
      <c r="D139" s="188" t="s">
        <v>88</v>
      </c>
      <c r="E139" s="188" t="s">
        <v>52</v>
      </c>
      <c r="F139" s="165"/>
      <c r="G139" s="180"/>
    </row>
    <row r="140" spans="1:19" ht="138" hidden="1" customHeight="1">
      <c r="A140" s="168" t="s">
        <v>302</v>
      </c>
      <c r="B140" s="208" t="s">
        <v>301</v>
      </c>
      <c r="C140" s="152">
        <v>600</v>
      </c>
      <c r="D140" s="188" t="s">
        <v>88</v>
      </c>
      <c r="E140" s="188" t="s">
        <v>117</v>
      </c>
      <c r="F140" s="165"/>
      <c r="G140" s="180"/>
    </row>
    <row r="141" spans="1:19" ht="107.25" hidden="1" customHeight="1">
      <c r="A141" s="209" t="s">
        <v>300</v>
      </c>
      <c r="B141" s="208" t="s">
        <v>299</v>
      </c>
      <c r="C141" s="152">
        <v>600</v>
      </c>
      <c r="D141" s="188" t="s">
        <v>220</v>
      </c>
      <c r="E141" s="188" t="s">
        <v>119</v>
      </c>
      <c r="F141" s="165"/>
      <c r="G141" s="180"/>
    </row>
    <row r="142" spans="1:19" ht="87" hidden="1" customHeight="1">
      <c r="A142" s="148" t="s">
        <v>298</v>
      </c>
      <c r="B142" s="177" t="s">
        <v>297</v>
      </c>
      <c r="C142" s="152">
        <v>600</v>
      </c>
      <c r="D142" s="188" t="s">
        <v>88</v>
      </c>
      <c r="E142" s="188" t="s">
        <v>52</v>
      </c>
      <c r="F142" s="165"/>
      <c r="G142" s="180"/>
    </row>
    <row r="143" spans="1:19" ht="87.75" hidden="1" customHeight="1">
      <c r="A143" s="148" t="s">
        <v>296</v>
      </c>
      <c r="B143" s="177" t="s">
        <v>295</v>
      </c>
      <c r="C143" s="152">
        <v>600</v>
      </c>
      <c r="D143" s="188" t="s">
        <v>88</v>
      </c>
      <c r="E143" s="188" t="s">
        <v>117</v>
      </c>
      <c r="F143" s="165"/>
      <c r="G143" s="180"/>
    </row>
    <row r="144" spans="1:19" ht="91.5" hidden="1" customHeight="1">
      <c r="A144" s="148" t="s">
        <v>294</v>
      </c>
      <c r="B144" s="177" t="s">
        <v>293</v>
      </c>
      <c r="C144" s="152">
        <v>600</v>
      </c>
      <c r="D144" s="188" t="s">
        <v>88</v>
      </c>
      <c r="E144" s="188" t="s">
        <v>117</v>
      </c>
      <c r="F144" s="165"/>
      <c r="G144" s="180"/>
    </row>
    <row r="145" spans="1:8" ht="129" hidden="1" customHeight="1">
      <c r="A145" s="148" t="s">
        <v>292</v>
      </c>
      <c r="B145" s="177" t="s">
        <v>288</v>
      </c>
      <c r="C145" s="152" t="str">
        <f>"100"</f>
        <v>100</v>
      </c>
      <c r="D145" s="188" t="s">
        <v>88</v>
      </c>
      <c r="E145" s="188" t="s">
        <v>118</v>
      </c>
      <c r="F145" s="165"/>
      <c r="G145" s="180"/>
    </row>
    <row r="146" spans="1:8" ht="86.25" hidden="1" customHeight="1">
      <c r="A146" s="148" t="s">
        <v>291</v>
      </c>
      <c r="B146" s="177" t="s">
        <v>288</v>
      </c>
      <c r="C146" s="152" t="str">
        <f>"200"</f>
        <v>200</v>
      </c>
      <c r="D146" s="188" t="s">
        <v>88</v>
      </c>
      <c r="E146" s="188" t="s">
        <v>118</v>
      </c>
      <c r="F146" s="165"/>
      <c r="G146" s="180"/>
    </row>
    <row r="147" spans="1:8" ht="78" hidden="1" customHeight="1">
      <c r="A147" s="148" t="s">
        <v>290</v>
      </c>
      <c r="B147" s="177" t="s">
        <v>288</v>
      </c>
      <c r="C147" s="152" t="str">
        <f>"300"</f>
        <v>300</v>
      </c>
      <c r="D147" s="188" t="s">
        <v>88</v>
      </c>
      <c r="E147" s="188" t="s">
        <v>118</v>
      </c>
      <c r="F147" s="165"/>
      <c r="G147" s="180"/>
    </row>
    <row r="148" spans="1:8" ht="86.25" hidden="1" customHeight="1">
      <c r="A148" s="148" t="s">
        <v>289</v>
      </c>
      <c r="B148" s="177" t="s">
        <v>288</v>
      </c>
      <c r="C148" s="152" t="str">
        <f>"800"</f>
        <v>800</v>
      </c>
      <c r="D148" s="188" t="s">
        <v>88</v>
      </c>
      <c r="E148" s="188" t="s">
        <v>118</v>
      </c>
      <c r="F148" s="165"/>
      <c r="G148" s="180"/>
    </row>
    <row r="149" spans="1:8" ht="99" hidden="1" customHeight="1">
      <c r="A149" s="282" t="s">
        <v>507</v>
      </c>
      <c r="B149" s="283"/>
      <c r="C149" s="277"/>
      <c r="D149" s="281"/>
      <c r="E149" s="281"/>
      <c r="F149" s="285">
        <f>F150+F151+F152+F153+F154+F155+F156+F157+F158+F159+F160+F161</f>
        <v>0</v>
      </c>
      <c r="G149" s="285">
        <v>1344.7</v>
      </c>
    </row>
    <row r="150" spans="1:8" ht="146.44999999999999" customHeight="1">
      <c r="A150" s="148" t="s">
        <v>508</v>
      </c>
      <c r="B150" s="177" t="s">
        <v>517</v>
      </c>
      <c r="C150" s="152">
        <v>100</v>
      </c>
      <c r="D150" s="188" t="s">
        <v>51</v>
      </c>
      <c r="E150" s="188" t="s">
        <v>52</v>
      </c>
      <c r="F150" s="70"/>
      <c r="G150" s="70"/>
    </row>
    <row r="151" spans="1:8" ht="100.5" hidden="1" customHeight="1">
      <c r="A151" s="148" t="s">
        <v>491</v>
      </c>
      <c r="B151" s="177" t="s">
        <v>195</v>
      </c>
      <c r="C151" s="152" t="str">
        <f>"200"</f>
        <v>200</v>
      </c>
      <c r="D151" s="188" t="s">
        <v>51</v>
      </c>
      <c r="E151" s="188" t="s">
        <v>52</v>
      </c>
      <c r="F151" s="70"/>
      <c r="G151" s="70"/>
    </row>
    <row r="152" spans="1:8" ht="87" hidden="1" customHeight="1">
      <c r="A152" s="148" t="s">
        <v>287</v>
      </c>
      <c r="B152" s="177" t="s">
        <v>286</v>
      </c>
      <c r="C152" s="152" t="str">
        <f>"800"</f>
        <v>800</v>
      </c>
      <c r="D152" s="188" t="s">
        <v>51</v>
      </c>
      <c r="E152" s="188" t="s">
        <v>119</v>
      </c>
      <c r="F152" s="205"/>
      <c r="G152" s="180"/>
    </row>
    <row r="153" spans="1:8" ht="132.75" hidden="1" customHeight="1">
      <c r="A153" s="148" t="s">
        <v>285</v>
      </c>
      <c r="B153" s="177" t="s">
        <v>281</v>
      </c>
      <c r="C153" s="152">
        <v>100</v>
      </c>
      <c r="D153" s="188" t="s">
        <v>51</v>
      </c>
      <c r="E153" s="188" t="s">
        <v>119</v>
      </c>
      <c r="F153" s="205"/>
      <c r="G153" s="180"/>
    </row>
    <row r="154" spans="1:8" ht="86.25" hidden="1" customHeight="1">
      <c r="A154" s="148" t="s">
        <v>284</v>
      </c>
      <c r="B154" s="177" t="s">
        <v>281</v>
      </c>
      <c r="C154" s="152" t="str">
        <f>"200"</f>
        <v>200</v>
      </c>
      <c r="D154" s="188" t="s">
        <v>51</v>
      </c>
      <c r="E154" s="188" t="s">
        <v>119</v>
      </c>
      <c r="F154" s="205"/>
      <c r="G154" s="180"/>
    </row>
    <row r="155" spans="1:8" ht="89.25" hidden="1" customHeight="1">
      <c r="A155" s="148" t="s">
        <v>283</v>
      </c>
      <c r="B155" s="177" t="s">
        <v>281</v>
      </c>
      <c r="C155" s="152" t="str">
        <f>"300"</f>
        <v>300</v>
      </c>
      <c r="D155" s="188" t="s">
        <v>51</v>
      </c>
      <c r="E155" s="188" t="s">
        <v>119</v>
      </c>
      <c r="F155" s="205"/>
      <c r="G155" s="180"/>
    </row>
    <row r="156" spans="1:8" ht="85.5" hidden="1" customHeight="1">
      <c r="A156" s="148" t="s">
        <v>282</v>
      </c>
      <c r="B156" s="177" t="s">
        <v>281</v>
      </c>
      <c r="C156" s="152" t="str">
        <f>"800"</f>
        <v>800</v>
      </c>
      <c r="D156" s="188" t="s">
        <v>51</v>
      </c>
      <c r="E156" s="188" t="s">
        <v>119</v>
      </c>
      <c r="F156" s="205"/>
      <c r="G156" s="180"/>
    </row>
    <row r="157" spans="1:8" s="197" customFormat="1" ht="88.5" hidden="1" customHeight="1">
      <c r="A157" s="203" t="s">
        <v>280</v>
      </c>
      <c r="B157" s="202" t="s">
        <v>279</v>
      </c>
      <c r="C157" s="204">
        <v>600</v>
      </c>
      <c r="D157" s="200" t="s">
        <v>88</v>
      </c>
      <c r="E157" s="200" t="s">
        <v>117</v>
      </c>
      <c r="F157" s="199"/>
      <c r="H157" s="198"/>
    </row>
    <row r="158" spans="1:8" s="197" customFormat="1" ht="120" hidden="1" customHeight="1">
      <c r="A158" s="203" t="s">
        <v>278</v>
      </c>
      <c r="B158" s="202" t="s">
        <v>274</v>
      </c>
      <c r="C158" s="201">
        <v>100</v>
      </c>
      <c r="D158" s="200" t="s">
        <v>51</v>
      </c>
      <c r="E158" s="200" t="s">
        <v>52</v>
      </c>
      <c r="F158" s="199"/>
      <c r="H158" s="198"/>
    </row>
    <row r="159" spans="1:8" s="197" customFormat="1" ht="83.25" hidden="1" customHeight="1">
      <c r="A159" s="203" t="s">
        <v>277</v>
      </c>
      <c r="B159" s="202" t="s">
        <v>274</v>
      </c>
      <c r="C159" s="201" t="str">
        <f>"200"</f>
        <v>200</v>
      </c>
      <c r="D159" s="200" t="s">
        <v>51</v>
      </c>
      <c r="E159" s="200" t="s">
        <v>52</v>
      </c>
      <c r="F159" s="199"/>
      <c r="H159" s="198"/>
    </row>
    <row r="160" spans="1:8" s="197" customFormat="1" ht="83.25" hidden="1" customHeight="1">
      <c r="A160" s="203" t="s">
        <v>276</v>
      </c>
      <c r="B160" s="202" t="s">
        <v>274</v>
      </c>
      <c r="C160" s="201" t="str">
        <f>"300"</f>
        <v>300</v>
      </c>
      <c r="D160" s="200" t="s">
        <v>51</v>
      </c>
      <c r="E160" s="200" t="s">
        <v>52</v>
      </c>
      <c r="F160" s="199"/>
      <c r="H160" s="198"/>
    </row>
    <row r="161" spans="1:8" s="197" customFormat="1" ht="75" hidden="1" customHeight="1">
      <c r="A161" s="203" t="s">
        <v>275</v>
      </c>
      <c r="B161" s="202" t="s">
        <v>274</v>
      </c>
      <c r="C161" s="201" t="str">
        <f>"800"</f>
        <v>800</v>
      </c>
      <c r="D161" s="200" t="s">
        <v>51</v>
      </c>
      <c r="E161" s="200" t="s">
        <v>52</v>
      </c>
      <c r="F161" s="199"/>
      <c r="H161" s="198"/>
    </row>
    <row r="162" spans="1:8" ht="52.5" hidden="1" customHeight="1">
      <c r="A162" s="196" t="s">
        <v>273</v>
      </c>
      <c r="B162" s="172" t="s">
        <v>272</v>
      </c>
      <c r="C162" s="195"/>
      <c r="D162" s="194"/>
      <c r="E162" s="194"/>
      <c r="F162" s="169">
        <f>F163+F164+F165+F166+F167+F168+F169+F170+F172</f>
        <v>4361.3999999999996</v>
      </c>
      <c r="G162" s="180"/>
    </row>
    <row r="163" spans="1:8" ht="147.75" hidden="1" customHeight="1">
      <c r="A163" s="148" t="s">
        <v>271</v>
      </c>
      <c r="B163" s="177" t="s">
        <v>267</v>
      </c>
      <c r="C163" s="152">
        <v>100</v>
      </c>
      <c r="D163" s="188" t="s">
        <v>52</v>
      </c>
      <c r="E163" s="188" t="s">
        <v>207</v>
      </c>
      <c r="F163" s="165"/>
      <c r="G163" s="180"/>
    </row>
    <row r="164" spans="1:8" ht="105" hidden="1" customHeight="1">
      <c r="A164" s="148" t="s">
        <v>270</v>
      </c>
      <c r="B164" s="177" t="s">
        <v>267</v>
      </c>
      <c r="C164" s="152" t="str">
        <f>"200"</f>
        <v>200</v>
      </c>
      <c r="D164" s="188" t="s">
        <v>52</v>
      </c>
      <c r="E164" s="188" t="s">
        <v>207</v>
      </c>
      <c r="F164" s="165"/>
      <c r="G164" s="180"/>
    </row>
    <row r="165" spans="1:8" ht="110.25" hidden="1" customHeight="1">
      <c r="A165" s="148" t="s">
        <v>269</v>
      </c>
      <c r="B165" s="177" t="s">
        <v>267</v>
      </c>
      <c r="C165" s="152" t="str">
        <f>"300"</f>
        <v>300</v>
      </c>
      <c r="D165" s="188" t="s">
        <v>52</v>
      </c>
      <c r="E165" s="188" t="s">
        <v>207</v>
      </c>
      <c r="F165" s="165"/>
      <c r="G165" s="180"/>
      <c r="H165" s="78"/>
    </row>
    <row r="166" spans="1:8" ht="100.5" hidden="1" customHeight="1">
      <c r="A166" s="148" t="s">
        <v>268</v>
      </c>
      <c r="B166" s="177" t="s">
        <v>267</v>
      </c>
      <c r="C166" s="152" t="str">
        <f>"800"</f>
        <v>800</v>
      </c>
      <c r="D166" s="188" t="s">
        <v>52</v>
      </c>
      <c r="E166" s="188" t="s">
        <v>207</v>
      </c>
      <c r="F166" s="165"/>
      <c r="G166" s="180"/>
      <c r="H166" s="78"/>
    </row>
    <row r="167" spans="1:8" ht="119.25" hidden="1" customHeight="1">
      <c r="A167" s="148" t="s">
        <v>495</v>
      </c>
      <c r="B167" s="192" t="s">
        <v>487</v>
      </c>
      <c r="C167" s="152">
        <v>121</v>
      </c>
      <c r="D167" s="188" t="s">
        <v>51</v>
      </c>
      <c r="E167" s="188" t="s">
        <v>52</v>
      </c>
      <c r="F167" s="165">
        <v>4192.3999999999996</v>
      </c>
      <c r="G167" s="275"/>
      <c r="H167" s="78"/>
    </row>
    <row r="168" spans="1:8" ht="104.25" hidden="1" customHeight="1">
      <c r="A168" s="193" t="s">
        <v>484</v>
      </c>
      <c r="B168" s="192" t="s">
        <v>194</v>
      </c>
      <c r="C168" s="152">
        <v>300</v>
      </c>
      <c r="D168" s="188" t="s">
        <v>220</v>
      </c>
      <c r="E168" s="188" t="s">
        <v>52</v>
      </c>
      <c r="F168" s="165">
        <v>168</v>
      </c>
      <c r="G168" s="275"/>
      <c r="H168" s="78"/>
    </row>
    <row r="169" spans="1:8" ht="114.75" hidden="1" customHeight="1">
      <c r="A169" s="148" t="s">
        <v>266</v>
      </c>
      <c r="B169" s="177" t="s">
        <v>265</v>
      </c>
      <c r="C169" s="152">
        <v>500</v>
      </c>
      <c r="D169" s="188" t="s">
        <v>264</v>
      </c>
      <c r="E169" s="188" t="s">
        <v>117</v>
      </c>
      <c r="F169" s="165"/>
      <c r="G169" s="180"/>
      <c r="H169" s="78"/>
    </row>
    <row r="170" spans="1:8" ht="169.5" hidden="1" customHeight="1">
      <c r="A170" s="147" t="s">
        <v>263</v>
      </c>
      <c r="B170" s="177" t="s">
        <v>262</v>
      </c>
      <c r="C170" s="152">
        <v>500</v>
      </c>
      <c r="D170" s="188" t="s">
        <v>51</v>
      </c>
      <c r="E170" s="188" t="s">
        <v>52</v>
      </c>
      <c r="F170" s="165"/>
      <c r="G170" s="180"/>
      <c r="H170" s="78"/>
    </row>
    <row r="171" spans="1:8" ht="138" customHeight="1">
      <c r="A171" s="24" t="s">
        <v>511</v>
      </c>
      <c r="B171" s="290" t="s">
        <v>518</v>
      </c>
      <c r="C171" s="152">
        <v>300</v>
      </c>
      <c r="D171" s="188" t="s">
        <v>220</v>
      </c>
      <c r="E171" s="188" t="s">
        <v>52</v>
      </c>
      <c r="F171" s="165">
        <v>150</v>
      </c>
      <c r="G171" s="165">
        <v>150</v>
      </c>
      <c r="H171" s="78"/>
    </row>
    <row r="172" spans="1:8" ht="107.25" hidden="1" customHeight="1">
      <c r="A172" s="148" t="s">
        <v>497</v>
      </c>
      <c r="B172" s="177" t="s">
        <v>196</v>
      </c>
      <c r="C172" s="152">
        <v>700</v>
      </c>
      <c r="D172" s="188" t="s">
        <v>203</v>
      </c>
      <c r="E172" s="188" t="s">
        <v>52</v>
      </c>
      <c r="F172" s="266">
        <v>1</v>
      </c>
      <c r="G172" s="275"/>
      <c r="H172" s="78"/>
    </row>
    <row r="173" spans="1:8" ht="60" hidden="1" customHeight="1">
      <c r="A173" s="183" t="s">
        <v>261</v>
      </c>
      <c r="B173" s="172" t="s">
        <v>260</v>
      </c>
      <c r="C173" s="171"/>
      <c r="D173" s="170"/>
      <c r="E173" s="170"/>
      <c r="F173" s="169">
        <f>F174</f>
        <v>0</v>
      </c>
      <c r="G173" s="180"/>
      <c r="H173" s="78"/>
    </row>
    <row r="174" spans="1:8" ht="86.25" hidden="1" customHeight="1">
      <c r="A174" s="147" t="s">
        <v>259</v>
      </c>
      <c r="B174" s="177" t="s">
        <v>258</v>
      </c>
      <c r="C174" s="152">
        <v>200</v>
      </c>
      <c r="D174" s="188" t="s">
        <v>52</v>
      </c>
      <c r="E174" s="188" t="s">
        <v>203</v>
      </c>
      <c r="F174" s="165"/>
      <c r="G174" s="180"/>
      <c r="H174" s="78"/>
    </row>
    <row r="175" spans="1:8" ht="55.5" hidden="1" customHeight="1">
      <c r="A175" s="191" t="s">
        <v>257</v>
      </c>
      <c r="B175" s="172" t="s">
        <v>256</v>
      </c>
      <c r="C175" s="171"/>
      <c r="D175" s="170"/>
      <c r="E175" s="170"/>
      <c r="F175" s="169">
        <f>F176+F177</f>
        <v>0</v>
      </c>
      <c r="G175" s="180"/>
      <c r="H175" s="78"/>
    </row>
    <row r="176" spans="1:8" ht="104.25" hidden="1" customHeight="1">
      <c r="A176" s="148" t="s">
        <v>255</v>
      </c>
      <c r="B176" s="177" t="s">
        <v>254</v>
      </c>
      <c r="C176" s="152">
        <v>200</v>
      </c>
      <c r="D176" s="188" t="s">
        <v>119</v>
      </c>
      <c r="E176" s="188" t="s">
        <v>118</v>
      </c>
      <c r="F176" s="165"/>
      <c r="G176" s="180"/>
      <c r="H176" s="78"/>
    </row>
    <row r="177" spans="1:8" ht="131.25" hidden="1" customHeight="1">
      <c r="A177" s="148" t="s">
        <v>253</v>
      </c>
      <c r="B177" s="190" t="s">
        <v>252</v>
      </c>
      <c r="C177" s="152">
        <v>200</v>
      </c>
      <c r="D177" s="188" t="s">
        <v>119</v>
      </c>
      <c r="E177" s="188" t="s">
        <v>118</v>
      </c>
      <c r="F177" s="165">
        <f>[1]расходы!F194</f>
        <v>0</v>
      </c>
      <c r="G177" s="180"/>
      <c r="H177" s="78"/>
    </row>
    <row r="178" spans="1:8" ht="58.5" hidden="1" customHeight="1">
      <c r="A178" s="189" t="s">
        <v>251</v>
      </c>
      <c r="B178" s="172" t="s">
        <v>250</v>
      </c>
      <c r="C178" s="171"/>
      <c r="D178" s="170"/>
      <c r="E178" s="170"/>
      <c r="F178" s="169">
        <f>F179</f>
        <v>0</v>
      </c>
      <c r="G178" s="180"/>
      <c r="H178" s="78"/>
    </row>
    <row r="179" spans="1:8" ht="87.75" hidden="1" customHeight="1">
      <c r="A179" s="148" t="s">
        <v>249</v>
      </c>
      <c r="B179" s="177" t="s">
        <v>248</v>
      </c>
      <c r="C179" s="152">
        <v>200</v>
      </c>
      <c r="D179" s="188" t="s">
        <v>119</v>
      </c>
      <c r="E179" s="188" t="s">
        <v>247</v>
      </c>
      <c r="F179" s="165"/>
      <c r="G179" s="180"/>
      <c r="H179" s="78"/>
    </row>
    <row r="180" spans="1:8" ht="54" hidden="1" customHeight="1">
      <c r="A180" s="173" t="s">
        <v>246</v>
      </c>
      <c r="B180" s="172" t="s">
        <v>245</v>
      </c>
      <c r="C180" s="171"/>
      <c r="D180" s="170"/>
      <c r="E180" s="170"/>
      <c r="F180" s="169">
        <f>F182+F181</f>
        <v>0</v>
      </c>
      <c r="G180" s="180"/>
      <c r="H180" s="78"/>
    </row>
    <row r="181" spans="1:8" ht="138" hidden="1" customHeight="1">
      <c r="A181" s="94" t="s">
        <v>244</v>
      </c>
      <c r="B181" s="177" t="s">
        <v>242</v>
      </c>
      <c r="C181" s="152">
        <v>100</v>
      </c>
      <c r="D181" s="188" t="s">
        <v>52</v>
      </c>
      <c r="E181" s="188" t="s">
        <v>203</v>
      </c>
      <c r="F181" s="165">
        <f>[1]расходы!F65</f>
        <v>0</v>
      </c>
      <c r="G181" s="180"/>
      <c r="H181" s="78"/>
    </row>
    <row r="182" spans="1:8" ht="63" hidden="1" customHeight="1">
      <c r="A182" s="94" t="s">
        <v>243</v>
      </c>
      <c r="B182" s="177" t="s">
        <v>242</v>
      </c>
      <c r="C182" s="152">
        <v>200</v>
      </c>
      <c r="D182" s="188" t="s">
        <v>52</v>
      </c>
      <c r="E182" s="188" t="s">
        <v>203</v>
      </c>
      <c r="F182" s="165"/>
      <c r="G182" s="180"/>
      <c r="H182" s="78"/>
    </row>
    <row r="183" spans="1:8" ht="46.5" hidden="1" customHeight="1">
      <c r="A183" s="187" t="s">
        <v>241</v>
      </c>
      <c r="B183" s="172"/>
      <c r="C183" s="171"/>
      <c r="D183" s="170"/>
      <c r="E183" s="170"/>
      <c r="F183" s="169">
        <f>F184+F187+F190</f>
        <v>0</v>
      </c>
      <c r="G183" s="180"/>
      <c r="H183" s="78"/>
    </row>
    <row r="184" spans="1:8" ht="58.5" hidden="1" customHeight="1">
      <c r="A184" s="176" t="s">
        <v>240</v>
      </c>
      <c r="B184" s="186" t="s">
        <v>239</v>
      </c>
      <c r="C184" s="171"/>
      <c r="D184" s="170"/>
      <c r="E184" s="170"/>
      <c r="F184" s="169">
        <f>F185+F186</f>
        <v>0</v>
      </c>
      <c r="G184" s="180"/>
      <c r="H184" s="78"/>
    </row>
    <row r="185" spans="1:8" ht="115.5" hidden="1" customHeight="1">
      <c r="A185" s="185" t="s">
        <v>238</v>
      </c>
      <c r="B185" s="166" t="s">
        <v>236</v>
      </c>
      <c r="C185" s="164">
        <v>100</v>
      </c>
      <c r="D185" s="163" t="s">
        <v>52</v>
      </c>
      <c r="E185" s="163" t="s">
        <v>203</v>
      </c>
      <c r="F185" s="165"/>
      <c r="G185" s="180"/>
      <c r="H185" s="78"/>
    </row>
    <row r="186" spans="1:8" ht="74.25" hidden="1" customHeight="1">
      <c r="A186" s="185" t="s">
        <v>237</v>
      </c>
      <c r="B186" s="166" t="s">
        <v>236</v>
      </c>
      <c r="C186" s="164">
        <v>200</v>
      </c>
      <c r="D186" s="163" t="s">
        <v>52</v>
      </c>
      <c r="E186" s="163" t="s">
        <v>203</v>
      </c>
      <c r="F186" s="165">
        <f>[1]расходы!F71</f>
        <v>0</v>
      </c>
      <c r="G186" s="180"/>
      <c r="H186" s="78"/>
    </row>
    <row r="187" spans="1:8" ht="57" hidden="1" customHeight="1">
      <c r="A187" s="179" t="s">
        <v>235</v>
      </c>
      <c r="B187" s="172" t="s">
        <v>234</v>
      </c>
      <c r="C187" s="171"/>
      <c r="D187" s="170"/>
      <c r="E187" s="170"/>
      <c r="F187" s="169">
        <f>F188+F189</f>
        <v>0</v>
      </c>
      <c r="G187" s="180"/>
      <c r="H187" s="78"/>
    </row>
    <row r="188" spans="1:8" ht="117" hidden="1" customHeight="1">
      <c r="A188" s="184" t="s">
        <v>233</v>
      </c>
      <c r="B188" s="166" t="s">
        <v>231</v>
      </c>
      <c r="C188" s="164">
        <v>100</v>
      </c>
      <c r="D188" s="163" t="s">
        <v>52</v>
      </c>
      <c r="E188" s="163" t="s">
        <v>203</v>
      </c>
      <c r="F188" s="165"/>
      <c r="G188" s="180"/>
      <c r="H188" s="78"/>
    </row>
    <row r="189" spans="1:8" ht="73.5" hidden="1" customHeight="1">
      <c r="A189" s="184" t="s">
        <v>232</v>
      </c>
      <c r="B189" s="166" t="s">
        <v>231</v>
      </c>
      <c r="C189" s="164">
        <v>200</v>
      </c>
      <c r="D189" s="163" t="s">
        <v>52</v>
      </c>
      <c r="E189" s="163" t="s">
        <v>203</v>
      </c>
      <c r="F189" s="165"/>
      <c r="G189" s="180"/>
      <c r="H189" s="78"/>
    </row>
    <row r="190" spans="1:8" ht="74.25" hidden="1" customHeight="1">
      <c r="A190" s="183" t="s">
        <v>230</v>
      </c>
      <c r="B190" s="172" t="s">
        <v>229</v>
      </c>
      <c r="C190" s="171"/>
      <c r="D190" s="170"/>
      <c r="E190" s="170"/>
      <c r="F190" s="182">
        <f>F191</f>
        <v>0</v>
      </c>
      <c r="G190" s="180"/>
      <c r="H190" s="78"/>
    </row>
    <row r="191" spans="1:8" ht="85.5" hidden="1" customHeight="1">
      <c r="A191" s="181" t="s">
        <v>228</v>
      </c>
      <c r="B191" s="166" t="s">
        <v>227</v>
      </c>
      <c r="C191" s="164">
        <v>200</v>
      </c>
      <c r="D191" s="163" t="s">
        <v>52</v>
      </c>
      <c r="E191" s="163" t="s">
        <v>203</v>
      </c>
      <c r="F191" s="165"/>
      <c r="G191" s="180"/>
      <c r="H191" s="78"/>
    </row>
    <row r="192" spans="1:8" ht="23.25" hidden="1" customHeight="1">
      <c r="A192" s="179" t="s">
        <v>226</v>
      </c>
      <c r="B192" s="172" t="s">
        <v>225</v>
      </c>
      <c r="C192" s="171"/>
      <c r="D192" s="170"/>
      <c r="E192" s="170"/>
      <c r="F192" s="169">
        <f>F193</f>
        <v>0</v>
      </c>
      <c r="H192" s="78"/>
    </row>
    <row r="193" spans="1:8" ht="21.75" hidden="1" customHeight="1">
      <c r="A193" s="179" t="s">
        <v>224</v>
      </c>
      <c r="B193" s="172" t="s">
        <v>223</v>
      </c>
      <c r="C193" s="171"/>
      <c r="D193" s="170"/>
      <c r="E193" s="170"/>
      <c r="F193" s="169">
        <f>F194+F195+F196</f>
        <v>0</v>
      </c>
      <c r="H193" s="78"/>
    </row>
    <row r="194" spans="1:8" ht="63.75" hidden="1" customHeight="1">
      <c r="A194" s="178" t="s">
        <v>222</v>
      </c>
      <c r="B194" s="177" t="s">
        <v>218</v>
      </c>
      <c r="C194" s="164">
        <v>200</v>
      </c>
      <c r="D194" s="163" t="s">
        <v>52</v>
      </c>
      <c r="E194" s="163" t="s">
        <v>217</v>
      </c>
      <c r="F194" s="165"/>
      <c r="H194" s="78"/>
    </row>
    <row r="195" spans="1:8" ht="47.25" hidden="1" customHeight="1">
      <c r="A195" s="178" t="s">
        <v>221</v>
      </c>
      <c r="B195" s="177" t="s">
        <v>218</v>
      </c>
      <c r="C195" s="164">
        <v>300</v>
      </c>
      <c r="D195" s="163" t="s">
        <v>220</v>
      </c>
      <c r="E195" s="163" t="s">
        <v>120</v>
      </c>
      <c r="F195" s="165">
        <f>[1]расходы!F453</f>
        <v>0</v>
      </c>
      <c r="H195" s="78"/>
    </row>
    <row r="196" spans="1:8" ht="48" hidden="1" customHeight="1">
      <c r="A196" s="178" t="s">
        <v>219</v>
      </c>
      <c r="B196" s="177" t="s">
        <v>218</v>
      </c>
      <c r="C196" s="164">
        <v>800</v>
      </c>
      <c r="D196" s="163" t="s">
        <v>52</v>
      </c>
      <c r="E196" s="163" t="s">
        <v>217</v>
      </c>
      <c r="F196" s="165">
        <f>[1]расходы!F39</f>
        <v>0</v>
      </c>
      <c r="H196" s="78"/>
    </row>
    <row r="197" spans="1:8" ht="60.75" hidden="1" customHeight="1">
      <c r="A197" s="176" t="s">
        <v>216</v>
      </c>
      <c r="B197" s="172" t="s">
        <v>215</v>
      </c>
      <c r="C197" s="171"/>
      <c r="D197" s="170"/>
      <c r="E197" s="170"/>
      <c r="F197" s="169">
        <f>F198+F200+F205</f>
        <v>0</v>
      </c>
      <c r="H197" s="78"/>
    </row>
    <row r="198" spans="1:8" ht="43.5" hidden="1" customHeight="1">
      <c r="A198" s="173" t="s">
        <v>214</v>
      </c>
      <c r="B198" s="172" t="s">
        <v>213</v>
      </c>
      <c r="C198" s="171"/>
      <c r="D198" s="170"/>
      <c r="E198" s="170"/>
      <c r="F198" s="169">
        <f>F199</f>
        <v>0</v>
      </c>
      <c r="H198" s="78"/>
    </row>
    <row r="199" spans="1:8" ht="142.5" hidden="1" customHeight="1">
      <c r="A199" s="175" t="s">
        <v>212</v>
      </c>
      <c r="B199" s="166" t="s">
        <v>211</v>
      </c>
      <c r="C199" s="164">
        <v>100</v>
      </c>
      <c r="D199" s="163" t="s">
        <v>52</v>
      </c>
      <c r="E199" s="163" t="s">
        <v>117</v>
      </c>
      <c r="F199" s="165"/>
      <c r="H199" s="78"/>
    </row>
    <row r="200" spans="1:8" ht="29.25" hidden="1" customHeight="1">
      <c r="A200" s="174" t="s">
        <v>75</v>
      </c>
      <c r="B200" s="172" t="s">
        <v>210</v>
      </c>
      <c r="C200" s="171"/>
      <c r="D200" s="170"/>
      <c r="E200" s="170"/>
      <c r="F200" s="169">
        <f>F201+F203+F204+F202</f>
        <v>0</v>
      </c>
      <c r="H200" s="78"/>
    </row>
    <row r="201" spans="1:8" ht="207.75" hidden="1" customHeight="1">
      <c r="A201" s="167" t="s">
        <v>209</v>
      </c>
      <c r="B201" s="166" t="s">
        <v>204</v>
      </c>
      <c r="C201" s="164">
        <v>100</v>
      </c>
      <c r="D201" s="163" t="s">
        <v>52</v>
      </c>
      <c r="E201" s="163" t="s">
        <v>207</v>
      </c>
      <c r="F201" s="165">
        <f>[1]расходы!F30</f>
        <v>0</v>
      </c>
      <c r="H201" s="78"/>
    </row>
    <row r="202" spans="1:8" ht="158.25" hidden="1" customHeight="1">
      <c r="A202" s="167" t="s">
        <v>208</v>
      </c>
      <c r="B202" s="166" t="s">
        <v>204</v>
      </c>
      <c r="C202" s="164">
        <v>200</v>
      </c>
      <c r="D202" s="163" t="s">
        <v>52</v>
      </c>
      <c r="E202" s="163" t="s">
        <v>207</v>
      </c>
      <c r="F202" s="165">
        <f>[1]расходы!F31</f>
        <v>0</v>
      </c>
      <c r="H202" s="78"/>
    </row>
    <row r="203" spans="1:8" ht="168" hidden="1" customHeight="1">
      <c r="A203" s="167" t="s">
        <v>206</v>
      </c>
      <c r="B203" s="166" t="s">
        <v>204</v>
      </c>
      <c r="C203" s="164">
        <v>100</v>
      </c>
      <c r="D203" s="163" t="s">
        <v>52</v>
      </c>
      <c r="E203" s="163" t="s">
        <v>203</v>
      </c>
      <c r="F203" s="165">
        <f>[1]расходы!F75</f>
        <v>0</v>
      </c>
      <c r="H203" s="78"/>
    </row>
    <row r="204" spans="1:8" ht="139.5" hidden="1" customHeight="1">
      <c r="A204" s="167" t="s">
        <v>205</v>
      </c>
      <c r="B204" s="166" t="s">
        <v>204</v>
      </c>
      <c r="C204" s="164">
        <v>200</v>
      </c>
      <c r="D204" s="163" t="s">
        <v>52</v>
      </c>
      <c r="E204" s="163" t="s">
        <v>203</v>
      </c>
      <c r="F204" s="165">
        <f>[1]расходы!F76</f>
        <v>0</v>
      </c>
      <c r="H204" s="78"/>
    </row>
    <row r="205" spans="1:8" ht="27.75" hidden="1" customHeight="1">
      <c r="A205" s="173" t="s">
        <v>96</v>
      </c>
      <c r="B205" s="172" t="s">
        <v>202</v>
      </c>
      <c r="C205" s="171"/>
      <c r="D205" s="170"/>
      <c r="E205" s="170"/>
      <c r="F205" s="169">
        <f>F206+F207</f>
        <v>0</v>
      </c>
      <c r="H205" s="78"/>
    </row>
    <row r="206" spans="1:8" ht="129" hidden="1" customHeight="1">
      <c r="A206" s="168" t="s">
        <v>201</v>
      </c>
      <c r="B206" s="166" t="s">
        <v>200</v>
      </c>
      <c r="C206" s="164">
        <v>800</v>
      </c>
      <c r="D206" s="163" t="s">
        <v>52</v>
      </c>
      <c r="E206" s="163" t="s">
        <v>88</v>
      </c>
      <c r="F206" s="165">
        <f>[1]расходы!F36</f>
        <v>0</v>
      </c>
      <c r="H206" s="78"/>
    </row>
    <row r="207" spans="1:8" ht="123.75" hidden="1" customHeight="1">
      <c r="A207" s="167" t="s">
        <v>199</v>
      </c>
      <c r="B207" s="166" t="s">
        <v>198</v>
      </c>
      <c r="C207" s="164">
        <v>800</v>
      </c>
      <c r="D207" s="163" t="s">
        <v>52</v>
      </c>
      <c r="E207" s="163" t="s">
        <v>88</v>
      </c>
      <c r="F207" s="165">
        <f>[1]расходы!F34</f>
        <v>0</v>
      </c>
      <c r="H207" s="78"/>
    </row>
    <row r="208" spans="1:8" ht="123.75" hidden="1" customHeight="1">
      <c r="A208" s="167"/>
      <c r="B208" s="166"/>
      <c r="C208" s="164"/>
      <c r="D208" s="163"/>
      <c r="E208" s="163"/>
      <c r="F208" s="165"/>
      <c r="H208" s="78"/>
    </row>
    <row r="209" spans="1:8" ht="147.75" customHeight="1">
      <c r="A209" s="12" t="s">
        <v>509</v>
      </c>
      <c r="B209" s="289" t="s">
        <v>510</v>
      </c>
      <c r="C209" s="152">
        <v>200</v>
      </c>
      <c r="D209" s="188" t="s">
        <v>217</v>
      </c>
      <c r="E209" s="188" t="s">
        <v>52</v>
      </c>
      <c r="F209" s="295">
        <v>100</v>
      </c>
      <c r="G209" s="297" t="s">
        <v>529</v>
      </c>
      <c r="H209" s="78"/>
    </row>
    <row r="210" spans="1:8" ht="27.75" customHeight="1">
      <c r="A210" s="14" t="s">
        <v>94</v>
      </c>
      <c r="H210" s="78"/>
    </row>
    <row r="211" spans="1:8" ht="27.75" customHeight="1">
      <c r="H211" s="78"/>
    </row>
    <row r="212" spans="1:8" ht="27.75" customHeight="1">
      <c r="H212" s="78"/>
    </row>
    <row r="213" spans="1:8" ht="27.75" customHeight="1">
      <c r="H213" s="78"/>
    </row>
    <row r="214" spans="1:8" ht="27.75" customHeight="1">
      <c r="H214" s="78"/>
    </row>
    <row r="215" spans="1:8" ht="27.75" customHeight="1">
      <c r="B215" s="78"/>
      <c r="F215" s="78"/>
      <c r="H215" s="78"/>
    </row>
    <row r="216" spans="1:8" ht="27.75" customHeight="1">
      <c r="B216" s="78"/>
      <c r="F216" s="78"/>
      <c r="H216" s="78"/>
    </row>
    <row r="217" spans="1:8" ht="27.75" customHeight="1">
      <c r="B217" s="78"/>
      <c r="F217" s="78"/>
      <c r="H217" s="78"/>
    </row>
    <row r="218" spans="1:8" ht="27.75" customHeight="1">
      <c r="B218" s="78"/>
      <c r="F218" s="78"/>
      <c r="H218" s="78"/>
    </row>
    <row r="219" spans="1:8" ht="27.75" customHeight="1">
      <c r="B219" s="78"/>
      <c r="F219" s="78"/>
      <c r="H219" s="78"/>
    </row>
    <row r="220" spans="1:8" ht="27.75" customHeight="1">
      <c r="B220" s="78"/>
      <c r="F220" s="78"/>
      <c r="H220" s="78"/>
    </row>
    <row r="221" spans="1:8" ht="27.75" customHeight="1">
      <c r="B221" s="78"/>
      <c r="F221" s="78"/>
      <c r="H221" s="78"/>
    </row>
    <row r="222" spans="1:8" ht="27.75" customHeight="1">
      <c r="B222" s="78"/>
      <c r="F222" s="78"/>
      <c r="H222" s="78"/>
    </row>
    <row r="223" spans="1:8" ht="27.75" customHeight="1">
      <c r="B223" s="78"/>
      <c r="F223" s="78"/>
      <c r="H223" s="78"/>
    </row>
    <row r="224" spans="1:8" ht="27.75" customHeight="1">
      <c r="B224" s="78"/>
      <c r="F224" s="78"/>
      <c r="H224" s="78"/>
    </row>
    <row r="225" spans="2:8" ht="27.75" customHeight="1">
      <c r="B225" s="78"/>
      <c r="F225" s="78"/>
      <c r="H225" s="78"/>
    </row>
    <row r="226" spans="2:8" ht="27.75" customHeight="1">
      <c r="B226" s="78"/>
      <c r="F226" s="78"/>
      <c r="H226" s="78"/>
    </row>
    <row r="227" spans="2:8" ht="27.75" customHeight="1">
      <c r="B227" s="78"/>
      <c r="F227" s="78"/>
      <c r="H227" s="78"/>
    </row>
    <row r="228" spans="2:8" ht="27.75" customHeight="1">
      <c r="B228" s="78"/>
      <c r="F228" s="78"/>
      <c r="H228" s="78"/>
    </row>
    <row r="229" spans="2:8" ht="27.75" customHeight="1">
      <c r="B229" s="78"/>
      <c r="F229" s="78"/>
      <c r="H229" s="78"/>
    </row>
    <row r="230" spans="2:8" ht="27.75" customHeight="1">
      <c r="B230" s="78"/>
      <c r="F230" s="78"/>
      <c r="H230" s="78"/>
    </row>
    <row r="231" spans="2:8" ht="27.75" customHeight="1">
      <c r="B231" s="78"/>
      <c r="F231" s="78"/>
      <c r="H231" s="78"/>
    </row>
    <row r="232" spans="2:8" ht="27.75" customHeight="1">
      <c r="B232" s="78"/>
      <c r="F232" s="78"/>
      <c r="H232" s="78"/>
    </row>
    <row r="233" spans="2:8" ht="27.75" customHeight="1">
      <c r="B233" s="78"/>
      <c r="F233" s="78"/>
      <c r="H233" s="78"/>
    </row>
    <row r="234" spans="2:8" ht="27.75" customHeight="1">
      <c r="B234" s="78"/>
      <c r="F234" s="78"/>
      <c r="H234" s="78"/>
    </row>
    <row r="235" spans="2:8" ht="27.75" customHeight="1">
      <c r="B235" s="78"/>
      <c r="F235" s="78"/>
      <c r="H235" s="78"/>
    </row>
    <row r="236" spans="2:8" ht="27.75" customHeight="1">
      <c r="B236" s="78"/>
      <c r="F236" s="78"/>
      <c r="H236" s="78"/>
    </row>
    <row r="237" spans="2:8" ht="27.75" customHeight="1">
      <c r="B237" s="78"/>
      <c r="F237" s="78"/>
      <c r="H237" s="78"/>
    </row>
    <row r="238" spans="2:8" ht="27.75" customHeight="1">
      <c r="B238" s="78"/>
      <c r="F238" s="78"/>
      <c r="H238" s="78"/>
    </row>
    <row r="239" spans="2:8" ht="27.75" customHeight="1">
      <c r="B239" s="78"/>
      <c r="F239" s="78"/>
      <c r="H239" s="78"/>
    </row>
    <row r="240" spans="2:8" ht="27.75" customHeight="1">
      <c r="B240" s="78"/>
      <c r="F240" s="78"/>
      <c r="H240" s="78"/>
    </row>
    <row r="241" spans="2:8" ht="27.75" customHeight="1">
      <c r="B241" s="78"/>
      <c r="F241" s="78"/>
      <c r="H241" s="78"/>
    </row>
    <row r="242" spans="2:8" ht="27.75" customHeight="1">
      <c r="B242" s="78"/>
      <c r="F242" s="78"/>
      <c r="H242" s="78"/>
    </row>
    <row r="243" spans="2:8" ht="27.75" customHeight="1">
      <c r="B243" s="78"/>
      <c r="F243" s="78"/>
      <c r="H243" s="78"/>
    </row>
    <row r="244" spans="2:8" ht="27.75" customHeight="1">
      <c r="B244" s="78"/>
      <c r="F244" s="78"/>
      <c r="H244" s="78"/>
    </row>
    <row r="245" spans="2:8" ht="27.75" customHeight="1">
      <c r="B245" s="78"/>
      <c r="F245" s="78"/>
      <c r="H245" s="78"/>
    </row>
    <row r="246" spans="2:8" ht="27.75" customHeight="1">
      <c r="B246" s="78"/>
      <c r="F246" s="78"/>
      <c r="H246" s="78"/>
    </row>
    <row r="247" spans="2:8" ht="27.75" customHeight="1">
      <c r="B247" s="78"/>
      <c r="F247" s="78"/>
      <c r="H247" s="78"/>
    </row>
    <row r="248" spans="2:8" ht="27.75" customHeight="1">
      <c r="B248" s="78"/>
      <c r="F248" s="78"/>
      <c r="H248" s="78"/>
    </row>
    <row r="249" spans="2:8" ht="27.75" customHeight="1">
      <c r="B249" s="78"/>
      <c r="F249" s="78"/>
      <c r="H249" s="78"/>
    </row>
    <row r="250" spans="2:8" ht="27.75" customHeight="1">
      <c r="B250" s="78"/>
      <c r="F250" s="78"/>
      <c r="H250" s="78"/>
    </row>
    <row r="251" spans="2:8" ht="27.75" customHeight="1">
      <c r="B251" s="78"/>
      <c r="F251" s="78"/>
      <c r="H251" s="78"/>
    </row>
    <row r="252" spans="2:8" ht="27.75" customHeight="1">
      <c r="B252" s="78"/>
      <c r="F252" s="78"/>
      <c r="H252" s="78"/>
    </row>
    <row r="253" spans="2:8" ht="27.75" customHeight="1">
      <c r="B253" s="78"/>
      <c r="F253" s="78"/>
      <c r="H253" s="78"/>
    </row>
    <row r="254" spans="2:8" ht="27.75" customHeight="1">
      <c r="B254" s="78"/>
      <c r="F254" s="78"/>
      <c r="H254" s="78"/>
    </row>
    <row r="255" spans="2:8" ht="27.75" customHeight="1">
      <c r="B255" s="78"/>
      <c r="F255" s="78"/>
      <c r="H255" s="78"/>
    </row>
    <row r="256" spans="2:8" ht="27.75" customHeight="1">
      <c r="B256" s="78"/>
      <c r="F256" s="78"/>
      <c r="H256" s="78"/>
    </row>
    <row r="257" spans="2:8" ht="27.75" customHeight="1">
      <c r="B257" s="78"/>
      <c r="F257" s="78"/>
      <c r="H257" s="78"/>
    </row>
    <row r="258" spans="2:8" ht="27.75" customHeight="1">
      <c r="B258" s="78"/>
      <c r="F258" s="78"/>
      <c r="H258" s="78"/>
    </row>
    <row r="259" spans="2:8" ht="27.75" customHeight="1">
      <c r="B259" s="78"/>
      <c r="F259" s="78"/>
      <c r="H259" s="78"/>
    </row>
    <row r="260" spans="2:8" ht="27.75" customHeight="1">
      <c r="B260" s="78"/>
      <c r="F260" s="78"/>
      <c r="H260" s="78"/>
    </row>
    <row r="261" spans="2:8" ht="27.75" customHeight="1">
      <c r="B261" s="78"/>
      <c r="F261" s="78"/>
      <c r="H261" s="78"/>
    </row>
    <row r="262" spans="2:8" ht="27.75" customHeight="1">
      <c r="B262" s="78"/>
      <c r="F262" s="78"/>
      <c r="H262" s="78"/>
    </row>
    <row r="263" spans="2:8" ht="27.75" customHeight="1">
      <c r="B263" s="78"/>
      <c r="F263" s="78"/>
      <c r="H263" s="78"/>
    </row>
    <row r="264" spans="2:8" ht="27.75" customHeight="1">
      <c r="B264" s="78"/>
      <c r="F264" s="78"/>
      <c r="H264" s="78"/>
    </row>
    <row r="265" spans="2:8" ht="27.75" customHeight="1">
      <c r="B265" s="78"/>
      <c r="F265" s="78"/>
      <c r="H265" s="78"/>
    </row>
    <row r="266" spans="2:8" ht="27.75" customHeight="1">
      <c r="B266" s="78"/>
      <c r="F266" s="78"/>
      <c r="H266" s="78"/>
    </row>
    <row r="267" spans="2:8" ht="27.75" customHeight="1">
      <c r="B267" s="78"/>
      <c r="F267" s="78"/>
      <c r="H267" s="78"/>
    </row>
    <row r="268" spans="2:8" ht="27.75" customHeight="1">
      <c r="B268" s="78"/>
      <c r="F268" s="78"/>
      <c r="H268" s="78"/>
    </row>
    <row r="269" spans="2:8" ht="27.75" customHeight="1">
      <c r="B269" s="78"/>
      <c r="F269" s="78"/>
      <c r="H269" s="78"/>
    </row>
    <row r="270" spans="2:8" ht="27.75" customHeight="1">
      <c r="B270" s="78"/>
      <c r="F270" s="78"/>
      <c r="H270" s="78"/>
    </row>
    <row r="271" spans="2:8" ht="27.75" customHeight="1">
      <c r="B271" s="78"/>
      <c r="F271" s="78"/>
      <c r="H271" s="78"/>
    </row>
    <row r="272" spans="2:8" ht="27.75" customHeight="1">
      <c r="B272" s="78"/>
      <c r="F272" s="78"/>
      <c r="H272" s="78"/>
    </row>
    <row r="273" spans="1:19" ht="75" customHeight="1">
      <c r="B273" s="78"/>
      <c r="F273" s="78"/>
      <c r="H273" s="78"/>
    </row>
    <row r="274" spans="1:19" ht="41.25" customHeight="1">
      <c r="B274" s="78"/>
      <c r="F274" s="78"/>
      <c r="H274" s="78"/>
    </row>
    <row r="275" spans="1:19" ht="32.25" customHeight="1">
      <c r="B275" s="78"/>
      <c r="F275" s="78"/>
      <c r="H275" s="78"/>
    </row>
    <row r="276" spans="1:19" ht="72" customHeight="1">
      <c r="B276" s="78"/>
      <c r="F276" s="78"/>
      <c r="H276" s="78"/>
    </row>
    <row r="277" spans="1:19" ht="39.75" customHeight="1">
      <c r="B277" s="78"/>
      <c r="F277" s="78"/>
      <c r="H277" s="78"/>
    </row>
    <row r="278" spans="1:19" ht="96.75" customHeight="1">
      <c r="B278" s="78"/>
      <c r="F278" s="78"/>
      <c r="H278" s="78"/>
    </row>
    <row r="279" spans="1:19" ht="41.25" customHeight="1"/>
    <row r="280" spans="1:19" ht="82.5" customHeight="1"/>
    <row r="281" spans="1:19" ht="39.75" customHeight="1"/>
    <row r="282" spans="1:19" ht="78.75" customHeight="1"/>
    <row r="283" spans="1:19" ht="39.75" customHeight="1"/>
    <row r="284" spans="1:19" s="160" customFormat="1" ht="21" customHeight="1">
      <c r="A284" s="78"/>
      <c r="B284" s="159"/>
      <c r="C284" s="78"/>
      <c r="D284" s="78"/>
      <c r="E284" s="78"/>
      <c r="F284" s="158"/>
      <c r="G284" s="78"/>
      <c r="H284" s="157"/>
      <c r="I284" s="78"/>
      <c r="S284" s="78"/>
    </row>
    <row r="285" spans="1:19" s="160" customFormat="1" ht="21" hidden="1" customHeight="1">
      <c r="A285" s="78"/>
      <c r="B285" s="159"/>
      <c r="C285" s="78"/>
      <c r="D285" s="78"/>
      <c r="E285" s="78"/>
      <c r="F285" s="158"/>
      <c r="G285" s="78"/>
      <c r="H285" s="157"/>
      <c r="I285" s="78"/>
    </row>
    <row r="286" spans="1:19" s="160" customFormat="1" ht="153.75" hidden="1" customHeight="1">
      <c r="A286" s="78"/>
      <c r="B286" s="159"/>
      <c r="C286" s="78"/>
      <c r="D286" s="78"/>
      <c r="E286" s="78"/>
      <c r="F286" s="158"/>
      <c r="G286" s="78"/>
      <c r="H286" s="157"/>
      <c r="I286" s="78"/>
    </row>
    <row r="287" spans="1:19" s="160" customFormat="1" ht="21" hidden="1" customHeight="1">
      <c r="A287" s="78"/>
      <c r="B287" s="159"/>
      <c r="C287" s="78"/>
      <c r="D287" s="78"/>
      <c r="E287" s="78"/>
      <c r="F287" s="158"/>
      <c r="G287" s="78"/>
      <c r="H287" s="157"/>
      <c r="I287" s="78"/>
    </row>
    <row r="288" spans="1:19" s="160" customFormat="1" ht="192" hidden="1" customHeight="1">
      <c r="A288" s="78"/>
      <c r="B288" s="159"/>
      <c r="C288" s="78"/>
      <c r="D288" s="78"/>
      <c r="E288" s="78"/>
      <c r="F288" s="158"/>
      <c r="G288" s="78"/>
      <c r="H288" s="157"/>
      <c r="I288" s="78"/>
    </row>
    <row r="289" spans="1:19" s="160" customFormat="1" ht="21" hidden="1" customHeight="1">
      <c r="A289" s="78"/>
      <c r="B289" s="159"/>
      <c r="C289" s="78"/>
      <c r="D289" s="78"/>
      <c r="E289" s="78"/>
      <c r="F289" s="158"/>
      <c r="G289" s="78"/>
      <c r="H289" s="157"/>
      <c r="I289" s="78"/>
    </row>
    <row r="290" spans="1:19" s="160" customFormat="1" ht="111.75" hidden="1" customHeight="1">
      <c r="A290" s="78"/>
      <c r="B290" s="159"/>
      <c r="C290" s="78"/>
      <c r="D290" s="78"/>
      <c r="E290" s="78"/>
      <c r="F290" s="158"/>
      <c r="G290" s="78"/>
      <c r="H290" s="157"/>
      <c r="I290" s="78"/>
    </row>
    <row r="291" spans="1:19" s="160" customFormat="1" ht="21" hidden="1" customHeight="1">
      <c r="A291" s="78"/>
      <c r="B291" s="159"/>
      <c r="C291" s="78"/>
      <c r="D291" s="78"/>
      <c r="E291" s="78"/>
      <c r="F291" s="158"/>
      <c r="G291" s="78"/>
      <c r="H291" s="157"/>
      <c r="I291" s="78"/>
    </row>
    <row r="292" spans="1:19" s="160" customFormat="1" ht="102" hidden="1" customHeight="1">
      <c r="A292" s="78"/>
      <c r="B292" s="159"/>
      <c r="C292" s="78"/>
      <c r="D292" s="78"/>
      <c r="E292" s="78"/>
      <c r="F292" s="158"/>
      <c r="G292" s="78"/>
      <c r="H292" s="157"/>
      <c r="I292" s="78"/>
    </row>
    <row r="293" spans="1:19" s="160" customFormat="1" ht="21" hidden="1" customHeight="1">
      <c r="A293" s="78"/>
      <c r="B293" s="159"/>
      <c r="C293" s="78"/>
      <c r="D293" s="78"/>
      <c r="E293" s="78"/>
      <c r="F293" s="158"/>
      <c r="G293" s="78"/>
      <c r="H293" s="157"/>
      <c r="I293" s="78"/>
    </row>
    <row r="294" spans="1:19" s="160" customFormat="1" ht="21" customHeight="1">
      <c r="A294" s="78"/>
      <c r="B294" s="159"/>
      <c r="C294" s="78"/>
      <c r="D294" s="78"/>
      <c r="E294" s="78"/>
      <c r="F294" s="158"/>
      <c r="G294" s="78"/>
      <c r="H294" s="157"/>
      <c r="I294" s="78"/>
    </row>
    <row r="295" spans="1:19" s="160" customFormat="1" ht="90.75" hidden="1" customHeight="1">
      <c r="A295" s="78"/>
      <c r="B295" s="159"/>
      <c r="C295" s="78"/>
      <c r="D295" s="78"/>
      <c r="E295" s="78"/>
      <c r="F295" s="158"/>
      <c r="G295" s="78"/>
      <c r="H295" s="157"/>
      <c r="I295" s="78"/>
    </row>
    <row r="296" spans="1:19" s="160" customFormat="1" ht="38.25" hidden="1" customHeight="1">
      <c r="A296" s="78"/>
      <c r="B296" s="159"/>
      <c r="C296" s="78"/>
      <c r="D296" s="78"/>
      <c r="E296" s="78"/>
      <c r="F296" s="158"/>
      <c r="G296" s="78"/>
      <c r="H296" s="157"/>
      <c r="I296" s="78"/>
    </row>
    <row r="297" spans="1:19" s="160" customFormat="1" ht="61.5" customHeight="1">
      <c r="A297" s="78"/>
      <c r="B297" s="159"/>
      <c r="C297" s="78"/>
      <c r="D297" s="78"/>
      <c r="E297" s="78"/>
      <c r="F297" s="158"/>
      <c r="G297" s="78"/>
      <c r="H297" s="157"/>
      <c r="I297" s="78"/>
    </row>
    <row r="298" spans="1:19" s="160" customFormat="1" ht="42" customHeight="1">
      <c r="A298" s="78"/>
      <c r="B298" s="159"/>
      <c r="C298" s="78"/>
      <c r="D298" s="78"/>
      <c r="E298" s="78"/>
      <c r="F298" s="158"/>
      <c r="G298" s="78"/>
      <c r="H298" s="157"/>
      <c r="I298" s="78"/>
    </row>
    <row r="299" spans="1:19" s="160" customFormat="1" ht="21" customHeight="1">
      <c r="A299" s="78"/>
      <c r="B299" s="159"/>
      <c r="C299" s="78"/>
      <c r="D299" s="78"/>
      <c r="E299" s="78"/>
      <c r="F299" s="158"/>
      <c r="G299" s="78"/>
      <c r="H299" s="157"/>
      <c r="I299" s="78"/>
    </row>
    <row r="300" spans="1:19" ht="36" customHeight="1">
      <c r="S300" s="160"/>
    </row>
    <row r="301" spans="1:19" ht="19.5" customHeight="1"/>
    <row r="302" spans="1:19" ht="72.75" customHeight="1"/>
    <row r="303" spans="1:19" ht="38.25" customHeight="1"/>
    <row r="304" spans="1:19" ht="103.5" customHeight="1"/>
    <row r="305" ht="38.25" customHeight="1"/>
    <row r="306" ht="103.5" customHeight="1"/>
    <row r="307" ht="24.75" customHeight="1"/>
    <row r="308" ht="57" customHeight="1"/>
    <row r="309" ht="43.5" customHeight="1"/>
    <row r="310" ht="74.25" customHeight="1"/>
    <row r="311" ht="33.75" customHeight="1"/>
    <row r="312" ht="108" customHeight="1"/>
    <row r="313" ht="39.75" customHeight="1"/>
    <row r="314" ht="41.25" hidden="1" customHeight="1"/>
    <row r="315" ht="42" hidden="1" customHeight="1"/>
    <row r="316" ht="134.25" customHeight="1"/>
    <row r="317" ht="47.25" customHeight="1"/>
    <row r="318" ht="79.5" hidden="1" customHeight="1"/>
    <row r="319" ht="38.25" hidden="1" customHeight="1"/>
    <row r="320" ht="132" customHeight="1"/>
    <row r="321" spans="1:19" ht="38.25" customHeight="1"/>
    <row r="322" spans="1:19" s="160" customFormat="1" ht="21.75" customHeight="1">
      <c r="A322" s="78"/>
      <c r="B322" s="159"/>
      <c r="C322" s="78"/>
      <c r="D322" s="78"/>
      <c r="E322" s="78"/>
      <c r="F322" s="158"/>
      <c r="G322" s="78"/>
      <c r="H322" s="157"/>
      <c r="I322" s="78"/>
      <c r="S322" s="78"/>
    </row>
    <row r="323" spans="1:19" s="160" customFormat="1" ht="27.75" customHeight="1">
      <c r="A323" s="78"/>
      <c r="B323" s="159"/>
      <c r="C323" s="78"/>
      <c r="D323" s="78"/>
      <c r="E323" s="78"/>
      <c r="F323" s="158"/>
      <c r="G323" s="78"/>
      <c r="H323" s="157"/>
      <c r="I323" s="78"/>
    </row>
    <row r="324" spans="1:19" ht="60" customHeight="1">
      <c r="S324" s="160"/>
    </row>
    <row r="325" spans="1:19" ht="21" hidden="1" customHeight="1"/>
    <row r="326" spans="1:19" ht="42.75" customHeight="1"/>
    <row r="327" spans="1:19" ht="48" hidden="1" customHeight="1"/>
    <row r="328" spans="1:19" ht="164.25" customHeight="1"/>
    <row r="329" spans="1:19" ht="58.5" customHeight="1"/>
    <row r="330" spans="1:19" ht="39" hidden="1" customHeight="1"/>
    <row r="331" spans="1:19" ht="59.25" hidden="1" customHeight="1"/>
    <row r="332" spans="1:19" ht="38.25" hidden="1" customHeight="1"/>
    <row r="333" spans="1:19" ht="86.25" customHeight="1"/>
    <row r="334" spans="1:19" ht="38.25" hidden="1" customHeight="1"/>
    <row r="335" spans="1:19" ht="38.25" customHeight="1"/>
    <row r="336" spans="1:19" ht="99.75" hidden="1" customHeight="1"/>
    <row r="337" spans="1:19" ht="45.75" hidden="1" customHeight="1"/>
    <row r="338" spans="1:19" s="161" customFormat="1" ht="76.5" hidden="1" customHeight="1">
      <c r="A338" s="78"/>
      <c r="B338" s="159"/>
      <c r="C338" s="78"/>
      <c r="D338" s="78"/>
      <c r="E338" s="78"/>
      <c r="F338" s="158"/>
      <c r="G338" s="78"/>
      <c r="H338" s="157"/>
      <c r="I338" s="78"/>
      <c r="S338" s="78"/>
    </row>
    <row r="339" spans="1:19" s="161" customFormat="1" ht="78.75" hidden="1" customHeight="1">
      <c r="A339" s="78"/>
      <c r="B339" s="159"/>
      <c r="C339" s="78"/>
      <c r="D339" s="78"/>
      <c r="E339" s="78"/>
      <c r="F339" s="158"/>
      <c r="G339" s="78"/>
      <c r="H339" s="157"/>
      <c r="I339" s="78"/>
    </row>
    <row r="340" spans="1:19" s="161" customFormat="1" ht="42.75" hidden="1" customHeight="1">
      <c r="A340" s="78"/>
      <c r="B340" s="159"/>
      <c r="C340" s="78"/>
      <c r="D340" s="78"/>
      <c r="E340" s="78"/>
      <c r="F340" s="158"/>
      <c r="G340" s="78"/>
      <c r="H340" s="157"/>
      <c r="I340" s="78"/>
    </row>
    <row r="341" spans="1:19" s="161" customFormat="1" ht="77.25" hidden="1" customHeight="1">
      <c r="A341" s="78"/>
      <c r="B341" s="159"/>
      <c r="C341" s="78"/>
      <c r="D341" s="78"/>
      <c r="E341" s="78"/>
      <c r="F341" s="158"/>
      <c r="G341" s="78"/>
      <c r="H341" s="157"/>
      <c r="I341" s="78"/>
    </row>
    <row r="342" spans="1:19" s="161" customFormat="1" ht="40.5" hidden="1" customHeight="1">
      <c r="A342" s="78"/>
      <c r="B342" s="159"/>
      <c r="C342" s="78"/>
      <c r="D342" s="78"/>
      <c r="E342" s="78"/>
      <c r="F342" s="158"/>
      <c r="G342" s="78"/>
      <c r="H342" s="157"/>
      <c r="I342" s="78"/>
    </row>
    <row r="343" spans="1:19" s="161" customFormat="1" ht="64.5" hidden="1" customHeight="1">
      <c r="A343" s="78"/>
      <c r="B343" s="159"/>
      <c r="C343" s="78"/>
      <c r="D343" s="78"/>
      <c r="E343" s="78"/>
      <c r="F343" s="158"/>
      <c r="G343" s="78"/>
      <c r="H343" s="157"/>
      <c r="I343" s="78"/>
    </row>
    <row r="344" spans="1:19" s="161" customFormat="1" ht="40.5" hidden="1" customHeight="1">
      <c r="A344" s="78"/>
      <c r="B344" s="159"/>
      <c r="C344" s="78"/>
      <c r="D344" s="78"/>
      <c r="E344" s="78"/>
      <c r="F344" s="158"/>
      <c r="G344" s="78"/>
      <c r="H344" s="157"/>
      <c r="I344" s="78"/>
    </row>
    <row r="345" spans="1:19" s="161" customFormat="1" ht="54.75" customHeight="1">
      <c r="A345" s="78"/>
      <c r="B345" s="159"/>
      <c r="C345" s="78"/>
      <c r="D345" s="78"/>
      <c r="E345" s="78"/>
      <c r="F345" s="158"/>
      <c r="G345" s="78"/>
      <c r="H345" s="157"/>
      <c r="I345" s="78"/>
    </row>
    <row r="346" spans="1:19" s="161" customFormat="1" ht="43.5" customHeight="1">
      <c r="A346" s="78"/>
      <c r="B346" s="159"/>
      <c r="C346" s="78"/>
      <c r="D346" s="78"/>
      <c r="E346" s="78"/>
      <c r="F346" s="158"/>
      <c r="G346" s="78"/>
      <c r="H346" s="157"/>
      <c r="I346" s="78"/>
    </row>
    <row r="347" spans="1:19" s="161" customFormat="1" ht="140.25" customHeight="1">
      <c r="A347" s="78"/>
      <c r="B347" s="159"/>
      <c r="C347" s="78"/>
      <c r="D347" s="78"/>
      <c r="E347" s="78"/>
      <c r="F347" s="158"/>
      <c r="G347" s="78"/>
      <c r="H347" s="157"/>
      <c r="I347" s="78"/>
    </row>
    <row r="348" spans="1:19" s="161" customFormat="1" ht="40.5" customHeight="1">
      <c r="A348" s="78"/>
      <c r="B348" s="159"/>
      <c r="C348" s="78"/>
      <c r="D348" s="78"/>
      <c r="E348" s="78"/>
      <c r="F348" s="158"/>
      <c r="G348" s="78"/>
      <c r="H348" s="157"/>
      <c r="I348" s="78"/>
    </row>
    <row r="349" spans="1:19" ht="21" customHeight="1">
      <c r="S349" s="161"/>
    </row>
    <row r="350" spans="1:19" ht="65.25" hidden="1" customHeight="1"/>
    <row r="351" spans="1:19" ht="42" hidden="1" customHeight="1"/>
    <row r="352" spans="1:19" ht="55.5" customHeight="1"/>
    <row r="353" spans="2:8" ht="21" hidden="1" customHeight="1"/>
    <row r="354" spans="2:8" ht="39.75" customHeight="1"/>
    <row r="355" spans="2:8" ht="48" hidden="1" customHeight="1"/>
    <row r="356" spans="2:8" ht="218.25" customHeight="1"/>
    <row r="357" spans="2:8" ht="77.25" hidden="1" customHeight="1"/>
    <row r="358" spans="2:8" ht="40.5" customHeight="1"/>
    <row r="359" spans="2:8" ht="141" hidden="1" customHeight="1">
      <c r="B359" s="78"/>
      <c r="F359" s="78"/>
      <c r="H359" s="78"/>
    </row>
    <row r="360" spans="2:8" ht="42" hidden="1" customHeight="1">
      <c r="B360" s="78"/>
      <c r="F360" s="78"/>
      <c r="H360" s="78"/>
    </row>
    <row r="361" spans="2:8" ht="68.25" customHeight="1">
      <c r="B361" s="78"/>
      <c r="F361" s="78"/>
      <c r="H361" s="78"/>
    </row>
    <row r="362" spans="2:8" ht="45.75" customHeight="1">
      <c r="B362" s="78"/>
      <c r="F362" s="78"/>
      <c r="H362" s="78"/>
    </row>
    <row r="363" spans="2:8" ht="42" hidden="1" customHeight="1">
      <c r="B363" s="78"/>
      <c r="F363" s="78"/>
      <c r="H363" s="78"/>
    </row>
    <row r="364" spans="2:8" ht="49.5" hidden="1" customHeight="1">
      <c r="B364" s="78"/>
      <c r="F364" s="78"/>
      <c r="H364" s="78"/>
    </row>
    <row r="365" spans="2:8" ht="42" hidden="1" customHeight="1">
      <c r="B365" s="78"/>
      <c r="F365" s="78"/>
      <c r="H365" s="78"/>
    </row>
    <row r="366" spans="2:8" ht="25.5" hidden="1" customHeight="1">
      <c r="B366" s="78"/>
      <c r="F366" s="78"/>
      <c r="H366" s="78"/>
    </row>
    <row r="367" spans="2:8" ht="42" hidden="1" customHeight="1">
      <c r="B367" s="78"/>
      <c r="F367" s="78"/>
      <c r="H367" s="78"/>
    </row>
    <row r="368" spans="2:8" ht="39" hidden="1" customHeight="1">
      <c r="B368" s="78"/>
      <c r="F368" s="78"/>
      <c r="H368" s="78"/>
    </row>
    <row r="369" spans="2:8" ht="75.75" hidden="1" customHeight="1">
      <c r="B369" s="78"/>
      <c r="F369" s="78"/>
      <c r="H369" s="78"/>
    </row>
    <row r="370" spans="2:8" ht="44.25" hidden="1" customHeight="1">
      <c r="B370" s="78"/>
      <c r="F370" s="78"/>
      <c r="H370" s="78"/>
    </row>
    <row r="371" spans="2:8" ht="131.25" hidden="1" customHeight="1">
      <c r="B371" s="78"/>
      <c r="F371" s="78"/>
      <c r="H371" s="78"/>
    </row>
    <row r="372" spans="2:8" ht="75.75" hidden="1" customHeight="1">
      <c r="B372" s="78"/>
      <c r="F372" s="78"/>
      <c r="H372" s="78"/>
    </row>
    <row r="373" spans="2:8" ht="38.25" hidden="1" customHeight="1">
      <c r="B373" s="78"/>
      <c r="F373" s="78"/>
      <c r="H373" s="78"/>
    </row>
    <row r="374" spans="2:8" ht="122.25" customHeight="1">
      <c r="B374" s="78"/>
      <c r="F374" s="78"/>
      <c r="H374" s="78"/>
    </row>
    <row r="375" spans="2:8" ht="42" customHeight="1">
      <c r="B375" s="78"/>
      <c r="F375" s="78"/>
      <c r="H375" s="78"/>
    </row>
    <row r="376" spans="2:8" ht="132.75" customHeight="1">
      <c r="B376" s="78"/>
      <c r="F376" s="78"/>
      <c r="H376" s="78"/>
    </row>
    <row r="377" spans="2:8" ht="42" customHeight="1">
      <c r="B377" s="78"/>
      <c r="F377" s="78"/>
      <c r="H377" s="78"/>
    </row>
    <row r="378" spans="2:8" ht="60" hidden="1" customHeight="1">
      <c r="B378" s="78"/>
      <c r="F378" s="78"/>
      <c r="H378" s="78"/>
    </row>
    <row r="379" spans="2:8" ht="40.5" hidden="1" customHeight="1">
      <c r="B379" s="78"/>
      <c r="F379" s="78"/>
      <c r="H379" s="78"/>
    </row>
    <row r="380" spans="2:8" ht="79.5" hidden="1" customHeight="1">
      <c r="B380" s="78"/>
      <c r="F380" s="78"/>
      <c r="H380" s="78"/>
    </row>
    <row r="381" spans="2:8" ht="43.5" hidden="1" customHeight="1">
      <c r="B381" s="78"/>
      <c r="F381" s="78"/>
      <c r="H381" s="78"/>
    </row>
    <row r="382" spans="2:8" ht="73.5" customHeight="1">
      <c r="B382" s="78"/>
      <c r="F382" s="78"/>
      <c r="H382" s="78"/>
    </row>
    <row r="383" spans="2:8" ht="43.5" customHeight="1">
      <c r="B383" s="78"/>
      <c r="F383" s="78"/>
      <c r="H383" s="78"/>
    </row>
    <row r="384" spans="2:8" ht="108.75" customHeight="1">
      <c r="B384" s="78"/>
      <c r="F384" s="78"/>
      <c r="H384" s="78"/>
    </row>
    <row r="385" spans="1:19" ht="43.5" customHeight="1">
      <c r="B385" s="78"/>
      <c r="F385" s="78"/>
      <c r="H385" s="78"/>
    </row>
    <row r="386" spans="1:19" ht="72.75" hidden="1" customHeight="1">
      <c r="B386" s="78"/>
      <c r="F386" s="78"/>
      <c r="H386" s="78"/>
    </row>
    <row r="387" spans="1:19" ht="41.25" hidden="1" customHeight="1">
      <c r="B387" s="78"/>
      <c r="F387" s="78"/>
      <c r="H387" s="78"/>
    </row>
    <row r="388" spans="1:19" ht="63.75" hidden="1" customHeight="1">
      <c r="B388" s="78"/>
      <c r="F388" s="78"/>
      <c r="H388" s="78"/>
    </row>
    <row r="389" spans="1:19" ht="54.75" hidden="1" customHeight="1">
      <c r="B389" s="78"/>
      <c r="F389" s="78"/>
      <c r="H389" s="78"/>
    </row>
    <row r="390" spans="1:19" ht="54.75" hidden="1" customHeight="1">
      <c r="B390" s="78"/>
      <c r="F390" s="78"/>
      <c r="H390" s="78"/>
    </row>
    <row r="391" spans="1:19" ht="54.75" hidden="1" customHeight="1"/>
    <row r="392" spans="1:19" ht="54.75" hidden="1" customHeight="1"/>
    <row r="393" spans="1:19" ht="54.75" hidden="1" customHeight="1"/>
    <row r="394" spans="1:19" ht="54.75" hidden="1" customHeight="1"/>
    <row r="395" spans="1:19" ht="54.75" hidden="1" customHeight="1"/>
    <row r="396" spans="1:19" s="161" customFormat="1" ht="78.75" customHeight="1">
      <c r="A396" s="78"/>
      <c r="B396" s="159"/>
      <c r="C396" s="78"/>
      <c r="D396" s="78"/>
      <c r="E396" s="78"/>
      <c r="F396" s="158"/>
      <c r="G396" s="78"/>
      <c r="H396" s="157"/>
      <c r="I396" s="78"/>
      <c r="S396" s="78"/>
    </row>
    <row r="397" spans="1:19" s="161" customFormat="1" ht="49.5" customHeight="1">
      <c r="A397" s="78"/>
      <c r="B397" s="159"/>
      <c r="C397" s="78"/>
      <c r="D397" s="78"/>
      <c r="E397" s="78"/>
      <c r="F397" s="158"/>
      <c r="G397" s="78"/>
      <c r="H397" s="157"/>
      <c r="I397" s="78"/>
    </row>
    <row r="398" spans="1:19" s="161" customFormat="1" ht="73.5" customHeight="1">
      <c r="A398" s="78"/>
      <c r="B398" s="159"/>
      <c r="C398" s="78"/>
      <c r="D398" s="78"/>
      <c r="E398" s="78"/>
      <c r="F398" s="158"/>
      <c r="G398" s="78"/>
      <c r="H398" s="157"/>
      <c r="I398" s="78"/>
    </row>
    <row r="399" spans="1:19" s="161" customFormat="1" ht="49.5" customHeight="1">
      <c r="A399" s="78"/>
      <c r="B399" s="159"/>
      <c r="C399" s="78"/>
      <c r="D399" s="78"/>
      <c r="E399" s="78"/>
      <c r="F399" s="158"/>
      <c r="G399" s="78"/>
      <c r="H399" s="157"/>
      <c r="I399" s="78"/>
    </row>
    <row r="400" spans="1:19" s="161" customFormat="1" ht="98.25" customHeight="1">
      <c r="A400" s="78"/>
      <c r="B400" s="159"/>
      <c r="C400" s="78"/>
      <c r="D400" s="78"/>
      <c r="E400" s="78"/>
      <c r="F400" s="158"/>
      <c r="G400" s="78"/>
      <c r="H400" s="157"/>
      <c r="I400" s="78"/>
    </row>
    <row r="401" spans="1:19" s="161" customFormat="1" ht="42" customHeight="1">
      <c r="A401" s="78"/>
      <c r="B401" s="159"/>
      <c r="C401" s="78"/>
      <c r="D401" s="78"/>
      <c r="E401" s="78"/>
      <c r="F401" s="158"/>
      <c r="G401" s="78"/>
      <c r="H401" s="157"/>
      <c r="I401" s="78"/>
    </row>
    <row r="402" spans="1:19" ht="43.5" hidden="1" customHeight="1">
      <c r="S402" s="161"/>
    </row>
    <row r="403" spans="1:19" ht="39.75" hidden="1" customHeight="1"/>
    <row r="404" spans="1:19" ht="62.25" hidden="1" customHeight="1"/>
    <row r="405" spans="1:19" ht="42" hidden="1" customHeight="1"/>
    <row r="406" spans="1:19" ht="75.75" customHeight="1"/>
    <row r="407" spans="1:19" ht="39.75" customHeight="1">
      <c r="B407" s="78"/>
      <c r="F407" s="78"/>
      <c r="H407" s="78"/>
    </row>
    <row r="408" spans="1:19" ht="41.25" hidden="1" customHeight="1">
      <c r="B408" s="78"/>
      <c r="F408" s="78"/>
      <c r="H408" s="78"/>
    </row>
    <row r="409" spans="1:19" ht="43.5" hidden="1" customHeight="1">
      <c r="B409" s="78"/>
      <c r="F409" s="78"/>
      <c r="H409" s="78"/>
    </row>
    <row r="410" spans="1:19" ht="77.25" customHeight="1">
      <c r="B410" s="78"/>
      <c r="F410" s="78"/>
      <c r="H410" s="78"/>
    </row>
    <row r="411" spans="1:19" ht="39.75" customHeight="1">
      <c r="B411" s="78"/>
      <c r="F411" s="78"/>
      <c r="H411" s="78"/>
    </row>
    <row r="412" spans="1:19" ht="78.75" hidden="1" customHeight="1">
      <c r="B412" s="78"/>
      <c r="F412" s="78"/>
      <c r="H412" s="78"/>
    </row>
    <row r="413" spans="1:19" ht="39.75" hidden="1" customHeight="1">
      <c r="B413" s="78"/>
      <c r="F413" s="78"/>
      <c r="H413" s="78"/>
    </row>
    <row r="414" spans="1:19" ht="39.75" hidden="1" customHeight="1">
      <c r="B414" s="78"/>
      <c r="F414" s="78"/>
      <c r="H414" s="78"/>
    </row>
    <row r="415" spans="1:19" ht="60.75" customHeight="1">
      <c r="B415" s="78"/>
      <c r="F415" s="78"/>
      <c r="H415" s="78"/>
    </row>
    <row r="416" spans="1:19" ht="39.75" customHeight="1">
      <c r="B416" s="78"/>
      <c r="F416" s="78"/>
      <c r="H416" s="78"/>
    </row>
    <row r="417" spans="2:8" ht="72" customHeight="1">
      <c r="B417" s="78"/>
      <c r="F417" s="78"/>
      <c r="H417" s="78"/>
    </row>
    <row r="418" spans="2:8" ht="45" customHeight="1">
      <c r="B418" s="78"/>
      <c r="F418" s="78"/>
      <c r="H418" s="78"/>
    </row>
    <row r="419" spans="2:8" ht="81" customHeight="1">
      <c r="B419" s="78"/>
      <c r="F419" s="78"/>
      <c r="H419" s="78"/>
    </row>
    <row r="420" spans="2:8" ht="37.5" customHeight="1">
      <c r="B420" s="78"/>
      <c r="F420" s="78"/>
      <c r="H420" s="78"/>
    </row>
    <row r="421" spans="2:8" ht="60" hidden="1" customHeight="1">
      <c r="B421" s="78"/>
      <c r="F421" s="78"/>
      <c r="H421" s="78"/>
    </row>
    <row r="422" spans="2:8" ht="39.75" hidden="1" customHeight="1">
      <c r="B422" s="78"/>
      <c r="F422" s="78"/>
      <c r="H422" s="78"/>
    </row>
    <row r="423" spans="2:8" ht="62.25" hidden="1" customHeight="1"/>
    <row r="424" spans="2:8" ht="40.5" hidden="1" customHeight="1"/>
    <row r="425" spans="2:8" ht="135" customHeight="1"/>
    <row r="426" spans="2:8" ht="40.5" customHeight="1"/>
    <row r="427" spans="2:8" ht="25.5" customHeight="1"/>
    <row r="428" spans="2:8" ht="20.25" hidden="1" customHeight="1"/>
    <row r="429" spans="2:8" ht="40.5" hidden="1" customHeight="1"/>
    <row r="430" spans="2:8" ht="98.25" customHeight="1"/>
    <row r="431" spans="2:8" ht="24" hidden="1" customHeight="1"/>
    <row r="432" spans="2:8" ht="37.5" customHeight="1"/>
    <row r="433" spans="1:19" ht="57.75" hidden="1" customHeight="1"/>
    <row r="434" spans="1:19" ht="31.5" hidden="1" customHeight="1"/>
    <row r="435" spans="1:19" ht="45" hidden="1" customHeight="1"/>
    <row r="436" spans="1:19" ht="104.25" hidden="1" customHeight="1"/>
    <row r="437" spans="1:19" ht="39.75" hidden="1" customHeight="1"/>
    <row r="438" spans="1:19" s="161" customFormat="1" ht="95.25" customHeight="1">
      <c r="A438" s="78"/>
      <c r="B438" s="159"/>
      <c r="C438" s="78"/>
      <c r="D438" s="78"/>
      <c r="E438" s="78"/>
      <c r="F438" s="158"/>
      <c r="G438" s="78"/>
      <c r="H438" s="157"/>
      <c r="I438" s="78"/>
      <c r="S438" s="78"/>
    </row>
    <row r="439" spans="1:19" s="161" customFormat="1" ht="48" hidden="1" customHeight="1">
      <c r="A439" s="78"/>
      <c r="B439" s="159"/>
      <c r="C439" s="78"/>
      <c r="D439" s="78"/>
      <c r="E439" s="78"/>
      <c r="F439" s="158"/>
      <c r="G439" s="78"/>
      <c r="H439" s="157"/>
      <c r="I439" s="78"/>
    </row>
    <row r="440" spans="1:19" s="161" customFormat="1" ht="37.5" customHeight="1">
      <c r="A440" s="78"/>
      <c r="B440" s="159"/>
      <c r="C440" s="78"/>
      <c r="D440" s="78"/>
      <c r="E440" s="78"/>
      <c r="F440" s="158"/>
      <c r="G440" s="78"/>
      <c r="H440" s="157"/>
      <c r="I440" s="78"/>
    </row>
    <row r="441" spans="1:19" s="161" customFormat="1" ht="27.75" hidden="1" customHeight="1">
      <c r="A441" s="78"/>
      <c r="B441" s="159"/>
      <c r="C441" s="78"/>
      <c r="D441" s="78"/>
      <c r="E441" s="78"/>
      <c r="F441" s="158"/>
      <c r="G441" s="78"/>
      <c r="H441" s="157"/>
      <c r="I441" s="78"/>
    </row>
    <row r="442" spans="1:19" s="161" customFormat="1" ht="76.5" customHeight="1">
      <c r="A442" s="78"/>
      <c r="B442" s="159"/>
      <c r="C442" s="78"/>
      <c r="D442" s="78"/>
      <c r="E442" s="78"/>
      <c r="F442" s="158"/>
      <c r="G442" s="78"/>
      <c r="H442" s="157"/>
      <c r="I442" s="78"/>
    </row>
    <row r="443" spans="1:19" s="161" customFormat="1" ht="45" customHeight="1">
      <c r="A443" s="78"/>
      <c r="B443" s="159"/>
      <c r="C443" s="78"/>
      <c r="D443" s="78"/>
      <c r="E443" s="78"/>
      <c r="F443" s="158"/>
      <c r="G443" s="78"/>
      <c r="H443" s="157"/>
      <c r="I443" s="78"/>
    </row>
    <row r="444" spans="1:19" s="161" customFormat="1" ht="45" hidden="1" customHeight="1">
      <c r="A444" s="78"/>
      <c r="B444" s="159"/>
      <c r="C444" s="78"/>
      <c r="D444" s="78"/>
      <c r="E444" s="78"/>
      <c r="F444" s="158"/>
      <c r="G444" s="78"/>
      <c r="H444" s="157"/>
      <c r="I444" s="78"/>
    </row>
    <row r="445" spans="1:19" ht="24" customHeight="1">
      <c r="S445" s="161"/>
    </row>
    <row r="446" spans="1:19" ht="20.25" customHeight="1"/>
    <row r="447" spans="1:19" s="157" customFormat="1" ht="99" customHeight="1">
      <c r="A447" s="78"/>
      <c r="B447" s="159"/>
      <c r="C447" s="78"/>
      <c r="D447" s="78"/>
      <c r="E447" s="78"/>
      <c r="F447" s="158"/>
      <c r="G447" s="78"/>
      <c r="I447" s="78"/>
      <c r="J447" s="78"/>
      <c r="K447" s="78"/>
      <c r="L447" s="78"/>
      <c r="M447" s="78"/>
      <c r="N447" s="78"/>
      <c r="O447" s="78"/>
      <c r="P447" s="78"/>
      <c r="Q447" s="78"/>
      <c r="R447" s="78"/>
      <c r="S447" s="78"/>
    </row>
    <row r="448" spans="1:19" s="157" customFormat="1" ht="39" customHeight="1">
      <c r="A448" s="78"/>
      <c r="B448" s="159"/>
      <c r="C448" s="78"/>
      <c r="D448" s="78"/>
      <c r="E448" s="78"/>
      <c r="F448" s="158"/>
      <c r="G448" s="78"/>
      <c r="I448" s="78"/>
      <c r="J448" s="78"/>
      <c r="K448" s="78"/>
      <c r="L448" s="78"/>
      <c r="M448" s="78"/>
      <c r="N448" s="78"/>
      <c r="O448" s="78"/>
      <c r="P448" s="78"/>
      <c r="Q448" s="78"/>
      <c r="R448" s="78"/>
      <c r="S448" s="78"/>
    </row>
    <row r="449" spans="1:19" s="157" customFormat="1" ht="21" hidden="1" customHeight="1">
      <c r="A449" s="78"/>
      <c r="B449" s="159"/>
      <c r="C449" s="78"/>
      <c r="D449" s="78"/>
      <c r="E449" s="78"/>
      <c r="F449" s="158"/>
      <c r="G449" s="78"/>
      <c r="I449" s="78"/>
      <c r="J449" s="78"/>
      <c r="K449" s="78"/>
      <c r="L449" s="78"/>
      <c r="M449" s="78"/>
      <c r="N449" s="78"/>
      <c r="O449" s="78"/>
      <c r="P449" s="78"/>
      <c r="Q449" s="78"/>
      <c r="R449" s="78"/>
      <c r="S449" s="78"/>
    </row>
    <row r="450" spans="1:19" s="157" customFormat="1" ht="40.5" hidden="1" customHeight="1">
      <c r="A450" s="78"/>
      <c r="B450" s="159"/>
      <c r="C450" s="78"/>
      <c r="D450" s="78"/>
      <c r="E450" s="78"/>
      <c r="F450" s="158"/>
      <c r="G450" s="78"/>
      <c r="I450" s="78"/>
      <c r="J450" s="78"/>
      <c r="K450" s="78"/>
      <c r="L450" s="78"/>
      <c r="M450" s="78"/>
      <c r="N450" s="78"/>
      <c r="O450" s="78"/>
      <c r="P450" s="78"/>
      <c r="Q450" s="78"/>
      <c r="R450" s="78"/>
      <c r="S450" s="78"/>
    </row>
    <row r="451" spans="1:19" s="157" customFormat="1" ht="40.5" hidden="1" customHeight="1">
      <c r="A451" s="78"/>
      <c r="B451" s="159"/>
      <c r="C451" s="78"/>
      <c r="D451" s="78"/>
      <c r="E451" s="78"/>
      <c r="F451" s="158"/>
      <c r="G451" s="78"/>
      <c r="I451" s="78"/>
      <c r="J451" s="78"/>
      <c r="K451" s="78"/>
      <c r="L451" s="78"/>
      <c r="M451" s="78"/>
      <c r="N451" s="78"/>
      <c r="O451" s="78"/>
      <c r="P451" s="78"/>
      <c r="Q451" s="78"/>
      <c r="R451" s="78"/>
      <c r="S451" s="78"/>
    </row>
    <row r="452" spans="1:19" s="157" customFormat="1" ht="60.75" customHeight="1">
      <c r="A452" s="78"/>
      <c r="B452" s="159"/>
      <c r="C452" s="78"/>
      <c r="D452" s="78"/>
      <c r="E452" s="78"/>
      <c r="F452" s="158"/>
      <c r="G452" s="78"/>
      <c r="I452" s="78"/>
      <c r="J452" s="78"/>
      <c r="K452" s="78"/>
      <c r="L452" s="78"/>
      <c r="M452" s="78"/>
      <c r="N452" s="78"/>
      <c r="O452" s="78"/>
      <c r="P452" s="78"/>
      <c r="Q452" s="78"/>
      <c r="R452" s="78"/>
      <c r="S452" s="78"/>
    </row>
    <row r="453" spans="1:19" s="157" customFormat="1" ht="96.75" customHeight="1">
      <c r="A453" s="78"/>
      <c r="B453" s="159"/>
      <c r="C453" s="78"/>
      <c r="D453" s="78"/>
      <c r="E453" s="78"/>
      <c r="F453" s="158"/>
      <c r="G453" s="78"/>
      <c r="I453" s="78"/>
      <c r="J453" s="78"/>
      <c r="K453" s="78"/>
      <c r="L453" s="78"/>
      <c r="M453" s="78"/>
      <c r="N453" s="78"/>
      <c r="O453" s="78"/>
      <c r="P453" s="78"/>
      <c r="Q453" s="78"/>
      <c r="R453" s="78"/>
      <c r="S453" s="78"/>
    </row>
    <row r="454" spans="1:19" s="157" customFormat="1" ht="45.75" customHeight="1">
      <c r="A454" s="78"/>
      <c r="B454" s="159"/>
      <c r="C454" s="78"/>
      <c r="D454" s="78"/>
      <c r="E454" s="78"/>
      <c r="F454" s="158"/>
      <c r="G454" s="78"/>
      <c r="I454" s="78"/>
      <c r="J454" s="78"/>
      <c r="K454" s="78"/>
      <c r="L454" s="78"/>
      <c r="M454" s="78"/>
      <c r="N454" s="78"/>
      <c r="O454" s="78"/>
      <c r="P454" s="78"/>
      <c r="Q454" s="78"/>
      <c r="R454" s="78"/>
      <c r="S454" s="78"/>
    </row>
    <row r="455" spans="1:19" s="157" customFormat="1" ht="25.5" customHeight="1">
      <c r="A455" s="78"/>
      <c r="B455" s="159"/>
      <c r="C455" s="78"/>
      <c r="D455" s="78"/>
      <c r="E455" s="78"/>
      <c r="F455" s="158"/>
      <c r="G455" s="78"/>
      <c r="I455" s="78"/>
      <c r="J455" s="78"/>
      <c r="K455" s="78"/>
      <c r="L455" s="78"/>
      <c r="M455" s="78"/>
      <c r="N455" s="78"/>
      <c r="O455" s="78"/>
      <c r="P455" s="78"/>
      <c r="Q455" s="78"/>
      <c r="R455" s="78"/>
      <c r="S455" s="78"/>
    </row>
    <row r="456" spans="1:19" s="157" customFormat="1" ht="39.75" hidden="1" customHeight="1">
      <c r="A456" s="78"/>
      <c r="B456" s="159"/>
      <c r="C456" s="78"/>
      <c r="D456" s="78"/>
      <c r="E456" s="78"/>
      <c r="F456" s="158"/>
      <c r="G456" s="78"/>
      <c r="I456" s="78"/>
      <c r="J456" s="78"/>
      <c r="K456" s="78"/>
      <c r="L456" s="78"/>
      <c r="M456" s="78"/>
      <c r="N456" s="78"/>
      <c r="O456" s="78"/>
      <c r="P456" s="78"/>
      <c r="Q456" s="78"/>
      <c r="R456" s="78"/>
      <c r="S456" s="78"/>
    </row>
    <row r="457" spans="1:19" s="157" customFormat="1" ht="40.5" hidden="1" customHeight="1">
      <c r="A457" s="78"/>
      <c r="B457" s="159"/>
      <c r="C457" s="78"/>
      <c r="D457" s="78"/>
      <c r="E457" s="78"/>
      <c r="F457" s="158"/>
      <c r="G457" s="78"/>
      <c r="I457" s="78"/>
      <c r="J457" s="78"/>
      <c r="K457" s="78"/>
      <c r="L457" s="78"/>
      <c r="M457" s="78"/>
      <c r="N457" s="78"/>
      <c r="O457" s="78"/>
      <c r="P457" s="78"/>
      <c r="Q457" s="78"/>
      <c r="R457" s="78"/>
      <c r="S457" s="78"/>
    </row>
    <row r="458" spans="1:19" s="157" customFormat="1" ht="40.5" customHeight="1">
      <c r="A458" s="78"/>
      <c r="B458" s="159"/>
      <c r="C458" s="78"/>
      <c r="D458" s="78"/>
      <c r="E458" s="78"/>
      <c r="F458" s="158"/>
      <c r="G458" s="78"/>
      <c r="I458" s="78"/>
      <c r="J458" s="78"/>
      <c r="K458" s="78"/>
      <c r="L458" s="78"/>
      <c r="M458" s="78"/>
      <c r="N458" s="78"/>
      <c r="O458" s="78"/>
      <c r="P458" s="78"/>
      <c r="Q458" s="78"/>
      <c r="R458" s="78"/>
      <c r="S458" s="78"/>
    </row>
    <row r="459" spans="1:19" s="157" customFormat="1" ht="40.5" customHeight="1">
      <c r="A459" s="78"/>
      <c r="B459" s="159"/>
      <c r="C459" s="78"/>
      <c r="D459" s="78"/>
      <c r="E459" s="78"/>
      <c r="F459" s="158"/>
      <c r="G459" s="78"/>
      <c r="I459" s="78"/>
      <c r="J459" s="78"/>
      <c r="K459" s="78"/>
      <c r="L459" s="78"/>
      <c r="M459" s="78"/>
      <c r="N459" s="78"/>
      <c r="O459" s="78"/>
      <c r="P459" s="78"/>
      <c r="Q459" s="78"/>
      <c r="R459" s="78"/>
      <c r="S459" s="78"/>
    </row>
    <row r="460" spans="1:19" s="157" customFormat="1" ht="21.75" customHeight="1">
      <c r="A460" s="78"/>
      <c r="B460" s="159"/>
      <c r="C460" s="78"/>
      <c r="D460" s="78"/>
      <c r="E460" s="78"/>
      <c r="F460" s="158"/>
      <c r="G460" s="78"/>
      <c r="I460" s="78"/>
      <c r="J460" s="78"/>
      <c r="K460" s="78"/>
      <c r="L460" s="78"/>
      <c r="M460" s="78"/>
      <c r="N460" s="78"/>
      <c r="O460" s="78"/>
      <c r="P460" s="78"/>
      <c r="Q460" s="78"/>
      <c r="R460" s="78"/>
      <c r="S460" s="78"/>
    </row>
    <row r="461" spans="1:19" s="157" customFormat="1" ht="115.5" customHeight="1">
      <c r="A461" s="78"/>
      <c r="B461" s="159"/>
      <c r="C461" s="78"/>
      <c r="D461" s="78"/>
      <c r="E461" s="78"/>
      <c r="F461" s="158"/>
      <c r="G461" s="78"/>
      <c r="I461" s="78"/>
      <c r="J461" s="78"/>
      <c r="K461" s="78"/>
      <c r="L461" s="78"/>
      <c r="M461" s="78"/>
      <c r="N461" s="78"/>
      <c r="O461" s="78"/>
      <c r="P461" s="78"/>
      <c r="Q461" s="78"/>
      <c r="R461" s="78"/>
      <c r="S461" s="78"/>
    </row>
    <row r="462" spans="1:19" s="157" customFormat="1" ht="100.5" customHeight="1">
      <c r="A462" s="78"/>
      <c r="B462" s="159"/>
      <c r="C462" s="78"/>
      <c r="D462" s="78"/>
      <c r="E462" s="78"/>
      <c r="F462" s="158"/>
      <c r="G462" s="78"/>
      <c r="I462" s="78"/>
      <c r="J462" s="78"/>
      <c r="K462" s="78"/>
      <c r="L462" s="78"/>
      <c r="M462" s="78"/>
      <c r="N462" s="78"/>
      <c r="O462" s="78"/>
      <c r="P462" s="78"/>
      <c r="Q462" s="78"/>
      <c r="R462" s="78"/>
      <c r="S462" s="78"/>
    </row>
    <row r="463" spans="1:19" ht="42.75" customHeight="1"/>
    <row r="464" spans="1:19" s="160" customFormat="1" ht="21.75" customHeight="1">
      <c r="A464" s="78"/>
      <c r="B464" s="159"/>
      <c r="C464" s="78"/>
      <c r="D464" s="78"/>
      <c r="E464" s="78"/>
      <c r="F464" s="158"/>
      <c r="G464" s="78"/>
      <c r="H464" s="157"/>
      <c r="I464" s="78"/>
      <c r="S464" s="78"/>
    </row>
    <row r="465" spans="19:19" ht="26.25" customHeight="1">
      <c r="S465" s="160"/>
    </row>
    <row r="466" spans="19:19" ht="26.25" hidden="1" customHeight="1"/>
    <row r="467" spans="19:19" ht="26.25" hidden="1" customHeight="1"/>
    <row r="468" spans="19:19" ht="156" customHeight="1"/>
    <row r="469" spans="19:19" ht="40.5" customHeight="1"/>
    <row r="470" spans="19:19" ht="40.5" hidden="1" customHeight="1"/>
    <row r="471" spans="19:19" ht="99.75" hidden="1" customHeight="1"/>
    <row r="472" spans="19:19" ht="36" hidden="1" customHeight="1"/>
    <row r="473" spans="19:19" ht="21.75" hidden="1" customHeight="1"/>
    <row r="474" spans="19:19" ht="72.75" customHeight="1"/>
    <row r="475" spans="19:19" ht="99" customHeight="1"/>
    <row r="476" spans="19:19" ht="42" customHeight="1"/>
    <row r="477" spans="19:19" ht="25.5" customHeight="1"/>
    <row r="478" spans="19:19" ht="174.75" customHeight="1"/>
    <row r="479" spans="19:19" ht="100.5" hidden="1" customHeight="1"/>
    <row r="480" spans="19:19" ht="38.25" hidden="1" customHeight="1"/>
    <row r="481" spans="1:19" ht="25.5" customHeight="1"/>
    <row r="482" spans="1:19" s="161" customFormat="1" ht="141" hidden="1" customHeight="1">
      <c r="A482" s="78"/>
      <c r="B482" s="159"/>
      <c r="C482" s="78"/>
      <c r="D482" s="78"/>
      <c r="E482" s="78"/>
      <c r="F482" s="158"/>
      <c r="G482" s="78"/>
      <c r="H482" s="157"/>
      <c r="I482" s="78"/>
      <c r="S482" s="78"/>
    </row>
    <row r="483" spans="1:19" s="161" customFormat="1" ht="45" hidden="1" customHeight="1">
      <c r="A483" s="78"/>
      <c r="B483" s="159"/>
      <c r="C483" s="78"/>
      <c r="D483" s="78"/>
      <c r="E483" s="78"/>
      <c r="F483" s="158"/>
      <c r="G483" s="78"/>
      <c r="H483" s="157"/>
      <c r="I483" s="78"/>
    </row>
    <row r="484" spans="1:19" s="161" customFormat="1" ht="23.25" hidden="1" customHeight="1">
      <c r="A484" s="78"/>
      <c r="B484" s="159"/>
      <c r="C484" s="78"/>
      <c r="D484" s="78"/>
      <c r="E484" s="78"/>
      <c r="F484" s="158"/>
      <c r="G484" s="78"/>
      <c r="H484" s="157"/>
      <c r="I484" s="78"/>
    </row>
    <row r="485" spans="1:19" s="161" customFormat="1" ht="96.75" hidden="1" customHeight="1">
      <c r="A485" s="78"/>
      <c r="B485" s="159"/>
      <c r="C485" s="78"/>
      <c r="D485" s="78"/>
      <c r="E485" s="78"/>
      <c r="F485" s="158"/>
      <c r="G485" s="78"/>
      <c r="H485" s="157"/>
      <c r="I485" s="78"/>
    </row>
    <row r="486" spans="1:19" s="161" customFormat="1" ht="148.5" customHeight="1">
      <c r="A486" s="78"/>
      <c r="B486" s="159"/>
      <c r="C486" s="78"/>
      <c r="D486" s="78"/>
      <c r="E486" s="78"/>
      <c r="F486" s="158"/>
      <c r="G486" s="78"/>
      <c r="H486" s="157"/>
      <c r="I486" s="78"/>
    </row>
    <row r="487" spans="1:19" s="161" customFormat="1" ht="31.5" customHeight="1">
      <c r="A487" s="78"/>
      <c r="B487" s="159"/>
      <c r="C487" s="78"/>
      <c r="D487" s="78"/>
      <c r="E487" s="78"/>
      <c r="F487" s="158"/>
      <c r="G487" s="78"/>
      <c r="H487" s="157"/>
      <c r="I487" s="78"/>
    </row>
    <row r="488" spans="1:19" s="161" customFormat="1" ht="68.25" hidden="1" customHeight="1">
      <c r="A488" s="78"/>
      <c r="B488" s="159"/>
      <c r="C488" s="78"/>
      <c r="D488" s="78"/>
      <c r="E488" s="78"/>
      <c r="F488" s="158"/>
      <c r="G488" s="78"/>
      <c r="H488" s="157"/>
      <c r="I488" s="78"/>
    </row>
    <row r="489" spans="1:19" s="161" customFormat="1" ht="44.25" hidden="1" customHeight="1">
      <c r="A489" s="78"/>
      <c r="B489" s="159"/>
      <c r="C489" s="78"/>
      <c r="D489" s="78"/>
      <c r="E489" s="78"/>
      <c r="F489" s="158"/>
      <c r="G489" s="78"/>
      <c r="H489" s="157"/>
      <c r="I489" s="78"/>
    </row>
    <row r="490" spans="1:19" s="161" customFormat="1" ht="61.5" customHeight="1">
      <c r="A490" s="78"/>
      <c r="B490" s="159"/>
      <c r="C490" s="78"/>
      <c r="D490" s="78"/>
      <c r="E490" s="78"/>
      <c r="F490" s="158"/>
      <c r="G490" s="78"/>
      <c r="H490" s="157"/>
      <c r="I490" s="78"/>
    </row>
    <row r="491" spans="1:19" s="161" customFormat="1" ht="42.75" customHeight="1">
      <c r="A491" s="78"/>
      <c r="B491" s="159"/>
      <c r="C491" s="78"/>
      <c r="D491" s="78"/>
      <c r="E491" s="78"/>
      <c r="F491" s="158"/>
      <c r="G491" s="78"/>
      <c r="H491" s="157"/>
      <c r="I491" s="78"/>
    </row>
    <row r="492" spans="1:19" s="161" customFormat="1" ht="99" customHeight="1">
      <c r="A492" s="78"/>
      <c r="B492" s="159"/>
      <c r="C492" s="78"/>
      <c r="D492" s="78"/>
      <c r="E492" s="78"/>
      <c r="F492" s="158"/>
      <c r="G492" s="78"/>
      <c r="H492" s="157"/>
      <c r="I492" s="78"/>
    </row>
    <row r="493" spans="1:19" s="161" customFormat="1" ht="96.75" customHeight="1">
      <c r="A493" s="78"/>
      <c r="B493" s="159"/>
      <c r="C493" s="78"/>
      <c r="D493" s="78"/>
      <c r="E493" s="78"/>
      <c r="F493" s="158"/>
      <c r="G493" s="78"/>
      <c r="H493" s="157"/>
      <c r="I493" s="78"/>
    </row>
    <row r="494" spans="1:19" s="161" customFormat="1" ht="57.75" customHeight="1">
      <c r="A494" s="78"/>
      <c r="B494" s="159"/>
      <c r="C494" s="78"/>
      <c r="D494" s="78"/>
      <c r="E494" s="78"/>
      <c r="F494" s="158"/>
      <c r="G494" s="78"/>
      <c r="H494" s="157"/>
      <c r="I494" s="78"/>
    </row>
    <row r="495" spans="1:19" s="161" customFormat="1" ht="21.75" customHeight="1">
      <c r="A495" s="78"/>
      <c r="B495" s="159"/>
      <c r="C495" s="78"/>
      <c r="D495" s="78"/>
      <c r="E495" s="78"/>
      <c r="F495" s="158"/>
      <c r="G495" s="78"/>
      <c r="H495" s="157"/>
      <c r="I495" s="78"/>
    </row>
    <row r="496" spans="1:19" s="161" customFormat="1" ht="82.5" customHeight="1">
      <c r="A496" s="78"/>
      <c r="B496" s="159"/>
      <c r="C496" s="78"/>
      <c r="D496" s="78"/>
      <c r="E496" s="78"/>
      <c r="F496" s="158"/>
      <c r="G496" s="78"/>
      <c r="H496" s="157"/>
      <c r="I496" s="78"/>
    </row>
    <row r="497" spans="1:19" s="161" customFormat="1" ht="42" customHeight="1">
      <c r="A497" s="78"/>
      <c r="B497" s="159"/>
      <c r="C497" s="78"/>
      <c r="D497" s="78"/>
      <c r="E497" s="78"/>
      <c r="F497" s="158"/>
      <c r="G497" s="78"/>
      <c r="H497" s="157"/>
      <c r="I497" s="78"/>
    </row>
    <row r="498" spans="1:19" s="161" customFormat="1" ht="58.5" customHeight="1">
      <c r="A498" s="78"/>
      <c r="B498" s="159"/>
      <c r="C498" s="78"/>
      <c r="D498" s="78"/>
      <c r="E498" s="78"/>
      <c r="F498" s="158"/>
      <c r="G498" s="78"/>
      <c r="H498" s="157"/>
      <c r="I498" s="78"/>
    </row>
    <row r="499" spans="1:19" s="161" customFormat="1" ht="39.75" customHeight="1">
      <c r="A499" s="78"/>
      <c r="B499" s="159"/>
      <c r="C499" s="78"/>
      <c r="D499" s="78"/>
      <c r="E499" s="78"/>
      <c r="F499" s="158"/>
      <c r="G499" s="78"/>
      <c r="H499" s="157"/>
      <c r="I499" s="78"/>
    </row>
    <row r="500" spans="1:19" s="161" customFormat="1" ht="76.5" customHeight="1">
      <c r="A500" s="78"/>
      <c r="B500" s="159"/>
      <c r="C500" s="78"/>
      <c r="D500" s="78"/>
      <c r="E500" s="78"/>
      <c r="F500" s="158"/>
      <c r="G500" s="78"/>
      <c r="H500" s="157"/>
      <c r="I500" s="78"/>
    </row>
    <row r="501" spans="1:19" s="161" customFormat="1" ht="47.25" customHeight="1">
      <c r="A501" s="78"/>
      <c r="B501" s="159"/>
      <c r="C501" s="78"/>
      <c r="D501" s="78"/>
      <c r="E501" s="78"/>
      <c r="F501" s="158"/>
      <c r="G501" s="78"/>
      <c r="H501" s="157"/>
      <c r="I501" s="78"/>
    </row>
    <row r="502" spans="1:19" s="161" customFormat="1" ht="30.75" customHeight="1">
      <c r="A502" s="78"/>
      <c r="B502" s="159"/>
      <c r="C502" s="78"/>
      <c r="D502" s="78"/>
      <c r="E502" s="78"/>
      <c r="F502" s="158"/>
      <c r="G502" s="78"/>
      <c r="H502" s="157"/>
      <c r="I502" s="78"/>
    </row>
    <row r="503" spans="1:19" s="161" customFormat="1" ht="79.5" customHeight="1">
      <c r="A503" s="78"/>
      <c r="B503" s="159"/>
      <c r="C503" s="78"/>
      <c r="D503" s="78"/>
      <c r="E503" s="78"/>
      <c r="F503" s="158"/>
      <c r="G503" s="78"/>
      <c r="H503" s="157"/>
      <c r="I503" s="78"/>
    </row>
    <row r="504" spans="1:19" s="161" customFormat="1" ht="44.25" customHeight="1">
      <c r="A504" s="78"/>
      <c r="B504" s="159"/>
      <c r="C504" s="78"/>
      <c r="D504" s="78"/>
      <c r="E504" s="78"/>
      <c r="F504" s="158"/>
      <c r="G504" s="78"/>
      <c r="H504" s="157"/>
      <c r="I504" s="78"/>
    </row>
    <row r="505" spans="1:19" s="161" customFormat="1" ht="81" customHeight="1">
      <c r="A505" s="78"/>
      <c r="B505" s="159"/>
      <c r="C505" s="78"/>
      <c r="D505" s="78"/>
      <c r="E505" s="78"/>
      <c r="F505" s="158"/>
      <c r="G505" s="78"/>
      <c r="H505" s="157"/>
      <c r="I505" s="78"/>
    </row>
    <row r="506" spans="1:19" s="161" customFormat="1" ht="41.25" customHeight="1">
      <c r="A506" s="78"/>
      <c r="B506" s="159"/>
      <c r="C506" s="78"/>
      <c r="D506" s="78"/>
      <c r="E506" s="78"/>
      <c r="F506" s="158"/>
      <c r="G506" s="78"/>
      <c r="H506" s="157"/>
      <c r="I506" s="78"/>
    </row>
    <row r="507" spans="1:19" s="161" customFormat="1" ht="45.75" hidden="1" customHeight="1">
      <c r="A507" s="78"/>
      <c r="B507" s="159"/>
      <c r="C507" s="78"/>
      <c r="D507" s="78"/>
      <c r="E507" s="78"/>
      <c r="F507" s="158"/>
      <c r="G507" s="78"/>
      <c r="H507" s="157"/>
      <c r="I507" s="78"/>
    </row>
    <row r="508" spans="1:19" s="161" customFormat="1" ht="34.5" hidden="1" customHeight="1">
      <c r="A508" s="78"/>
      <c r="B508" s="159"/>
      <c r="C508" s="78"/>
      <c r="D508" s="78"/>
      <c r="E508" s="78"/>
      <c r="F508" s="158"/>
      <c r="G508" s="78"/>
      <c r="H508" s="157"/>
      <c r="I508" s="78"/>
    </row>
    <row r="509" spans="1:19" ht="23.25" customHeight="1">
      <c r="S509" s="161"/>
    </row>
    <row r="510" spans="1:19" ht="99" customHeight="1"/>
    <row r="511" spans="1:19" ht="99.75" customHeight="1"/>
    <row r="512" spans="1:19" ht="42" customHeight="1"/>
    <row r="513" spans="1:19" ht="19.5" customHeight="1"/>
    <row r="514" spans="1:19" ht="99.75" customHeight="1"/>
    <row r="515" spans="1:19" ht="90.75" customHeight="1"/>
    <row r="516" spans="1:19" ht="42.75" customHeight="1"/>
    <row r="517" spans="1:19" ht="30" customHeight="1"/>
    <row r="518" spans="1:19" s="161" customFormat="1" ht="42.75" hidden="1" customHeight="1">
      <c r="A518" s="78"/>
      <c r="B518" s="159"/>
      <c r="C518" s="78"/>
      <c r="D518" s="78"/>
      <c r="E518" s="78"/>
      <c r="F518" s="158"/>
      <c r="G518" s="78"/>
      <c r="H518" s="157"/>
      <c r="I518" s="78"/>
      <c r="S518" s="78"/>
    </row>
    <row r="519" spans="1:19" s="161" customFormat="1" ht="99" hidden="1" customHeight="1">
      <c r="A519" s="78"/>
      <c r="B519" s="159"/>
      <c r="C519" s="78"/>
      <c r="D519" s="78"/>
      <c r="E519" s="78"/>
      <c r="F519" s="158"/>
      <c r="G519" s="78"/>
      <c r="H519" s="157"/>
      <c r="I519" s="78"/>
    </row>
    <row r="520" spans="1:19" s="160" customFormat="1" ht="27.75" customHeight="1">
      <c r="A520" s="78"/>
      <c r="B520" s="159"/>
      <c r="C520" s="78"/>
      <c r="D520" s="78"/>
      <c r="E520" s="78"/>
      <c r="F520" s="158"/>
      <c r="G520" s="78"/>
      <c r="H520" s="157"/>
      <c r="I520" s="78"/>
      <c r="S520" s="161"/>
    </row>
    <row r="521" spans="1:19" ht="21.75" customHeight="1">
      <c r="S521" s="160"/>
    </row>
    <row r="522" spans="1:19" ht="119.25" customHeight="1"/>
    <row r="523" spans="1:19" ht="24" customHeight="1"/>
    <row r="524" spans="1:19" ht="21.75" customHeight="1"/>
    <row r="525" spans="1:19" ht="63" customHeight="1"/>
    <row r="526" spans="1:19" ht="25.5" customHeight="1"/>
    <row r="527" spans="1:19" ht="21.75" customHeight="1"/>
    <row r="528" spans="1:19" ht="21.75" hidden="1" customHeight="1"/>
    <row r="529" spans="1:19" ht="113.25" customHeight="1"/>
    <row r="530" spans="1:19" ht="26.25" customHeight="1"/>
    <row r="531" spans="1:19" s="161" customFormat="1" ht="97.5" customHeight="1">
      <c r="A531" s="78"/>
      <c r="B531" s="159"/>
      <c r="C531" s="78"/>
      <c r="D531" s="78"/>
      <c r="E531" s="78"/>
      <c r="F531" s="158"/>
      <c r="G531" s="78"/>
      <c r="H531" s="157"/>
      <c r="I531" s="78"/>
      <c r="S531" s="78"/>
    </row>
    <row r="532" spans="1:19" s="161" customFormat="1" ht="25.5" customHeight="1">
      <c r="A532" s="78"/>
      <c r="B532" s="159"/>
      <c r="C532" s="78"/>
      <c r="D532" s="78"/>
      <c r="E532" s="78"/>
      <c r="F532" s="158"/>
      <c r="G532" s="78"/>
      <c r="H532" s="157"/>
      <c r="I532" s="78"/>
    </row>
    <row r="533" spans="1:19" ht="41.25" hidden="1" customHeight="1">
      <c r="S533" s="161"/>
    </row>
    <row r="534" spans="1:19" ht="26.25" hidden="1" customHeight="1"/>
    <row r="535" spans="1:19" ht="26.25" hidden="1" customHeight="1"/>
    <row r="536" spans="1:19" ht="26.25" hidden="1" customHeight="1"/>
    <row r="537" spans="1:19" ht="26.25" hidden="1" customHeight="1"/>
    <row r="538" spans="1:19" ht="24" hidden="1" customHeight="1"/>
    <row r="539" spans="1:19" ht="64.5" hidden="1" customHeight="1"/>
    <row r="540" spans="1:19" ht="21.75" hidden="1" customHeight="1"/>
    <row r="541" spans="1:19" ht="58.5" customHeight="1"/>
    <row r="542" spans="1:19" ht="26.25" customHeight="1"/>
    <row r="543" spans="1:19" ht="19.5" customHeight="1"/>
    <row r="544" spans="1:19" ht="156.75" customHeight="1"/>
    <row r="545" spans="1:19" ht="27.75" customHeight="1"/>
    <row r="546" spans="1:19" s="160" customFormat="1" ht="24" customHeight="1">
      <c r="A546" s="78"/>
      <c r="B546" s="159"/>
      <c r="C546" s="78"/>
      <c r="D546" s="78"/>
      <c r="E546" s="78"/>
      <c r="F546" s="158"/>
      <c r="G546" s="78"/>
      <c r="H546" s="157"/>
      <c r="I546" s="78"/>
      <c r="S546" s="78"/>
    </row>
    <row r="547" spans="1:19" ht="23.25" customHeight="1">
      <c r="S547" s="160"/>
    </row>
    <row r="548" spans="1:19" ht="55.5" customHeight="1"/>
    <row r="549" spans="1:19" ht="40.5" customHeight="1"/>
    <row r="550" spans="1:19" ht="25.5" customHeight="1"/>
    <row r="551" spans="1:19" ht="24" customHeight="1"/>
    <row r="552" spans="1:19" s="160" customFormat="1" ht="34.5" customHeight="1">
      <c r="A552" s="78"/>
      <c r="B552" s="159"/>
      <c r="C552" s="78"/>
      <c r="D552" s="78"/>
      <c r="E552" s="78"/>
      <c r="F552" s="158"/>
      <c r="G552" s="78"/>
      <c r="H552" s="157"/>
      <c r="I552" s="78"/>
      <c r="S552" s="78"/>
    </row>
    <row r="553" spans="1:19" ht="34.5" hidden="1" customHeight="1">
      <c r="S553" s="160"/>
    </row>
    <row r="554" spans="1:19" ht="120" customHeight="1"/>
    <row r="555" spans="1:19" ht="27" customHeight="1"/>
    <row r="556" spans="1:19" s="160" customFormat="1" ht="54" customHeight="1">
      <c r="A556" s="78"/>
      <c r="B556" s="159"/>
      <c r="C556" s="78"/>
      <c r="D556" s="78"/>
      <c r="E556" s="78"/>
      <c r="F556" s="158"/>
      <c r="G556" s="78"/>
      <c r="H556" s="157"/>
      <c r="I556" s="78"/>
      <c r="S556" s="78"/>
    </row>
    <row r="557" spans="1:19" ht="134.25" customHeight="1">
      <c r="S557" s="160"/>
    </row>
    <row r="558" spans="1:19" ht="40.5" customHeight="1"/>
    <row r="559" spans="1:19" ht="22.5" customHeight="1"/>
    <row r="560" spans="1:19" ht="19.5" customHeight="1"/>
    <row r="561" spans="2:8" ht="118.5" customHeight="1"/>
    <row r="562" spans="2:8" ht="21.75" customHeight="1"/>
    <row r="563" spans="2:8" ht="22.5" customHeight="1"/>
    <row r="564" spans="2:8" ht="55.5" hidden="1" customHeight="1"/>
    <row r="565" spans="2:8" ht="26.25" hidden="1" customHeight="1"/>
    <row r="566" spans="2:8" ht="111" hidden="1" customHeight="1"/>
    <row r="567" spans="2:8" ht="21.75" hidden="1" customHeight="1">
      <c r="B567" s="78"/>
      <c r="F567" s="78"/>
      <c r="H567" s="78"/>
    </row>
    <row r="568" spans="2:8" ht="151.5" customHeight="1">
      <c r="B568" s="78"/>
      <c r="F568" s="78"/>
      <c r="H568" s="78"/>
    </row>
    <row r="569" spans="2:8" ht="23.25" customHeight="1">
      <c r="B569" s="78"/>
      <c r="F569" s="78"/>
      <c r="H569" s="78"/>
    </row>
    <row r="570" spans="2:8" ht="27.75" customHeight="1">
      <c r="B570" s="78"/>
      <c r="F570" s="78"/>
      <c r="H570" s="78"/>
    </row>
    <row r="571" spans="2:8" ht="27.75" customHeight="1">
      <c r="B571" s="78"/>
      <c r="F571" s="78"/>
      <c r="H571" s="78"/>
    </row>
    <row r="572" spans="2:8" ht="27.75" customHeight="1">
      <c r="B572" s="78"/>
      <c r="F572" s="78"/>
      <c r="H572" s="78"/>
    </row>
    <row r="573" spans="2:8" ht="27.75" customHeight="1">
      <c r="B573" s="78"/>
      <c r="F573" s="78"/>
      <c r="H573" s="78"/>
    </row>
    <row r="574" spans="2:8" ht="27.75" customHeight="1">
      <c r="B574" s="78"/>
      <c r="F574" s="78"/>
      <c r="H574" s="78"/>
    </row>
    <row r="575" spans="2:8" ht="27.75" customHeight="1">
      <c r="B575" s="78"/>
      <c r="F575" s="78"/>
      <c r="H575" s="78"/>
    </row>
    <row r="576" spans="2:8" ht="27.75" customHeight="1">
      <c r="B576" s="78"/>
      <c r="F576" s="78"/>
      <c r="H576" s="78"/>
    </row>
    <row r="577" spans="2:8" ht="27.75" customHeight="1">
      <c r="B577" s="78"/>
      <c r="F577" s="78"/>
      <c r="H577" s="78"/>
    </row>
    <row r="578" spans="2:8" ht="27.75" customHeight="1">
      <c r="B578" s="78"/>
      <c r="F578" s="78"/>
      <c r="H578" s="78"/>
    </row>
    <row r="579" spans="2:8" ht="27.75" customHeight="1">
      <c r="B579" s="78"/>
      <c r="F579" s="78"/>
      <c r="H579" s="78"/>
    </row>
    <row r="580" spans="2:8" ht="27.75" customHeight="1">
      <c r="B580" s="78"/>
      <c r="F580" s="78"/>
      <c r="H580" s="78"/>
    </row>
    <row r="581" spans="2:8" ht="27.75" customHeight="1">
      <c r="B581" s="78"/>
      <c r="F581" s="78"/>
      <c r="H581" s="78"/>
    </row>
    <row r="582" spans="2:8" ht="27.75" customHeight="1">
      <c r="B582" s="78"/>
      <c r="F582" s="78"/>
      <c r="H582" s="78"/>
    </row>
    <row r="583" spans="2:8" ht="27.75" customHeight="1">
      <c r="B583" s="78"/>
      <c r="F583" s="78"/>
      <c r="H583" s="78"/>
    </row>
    <row r="584" spans="2:8" ht="27.75" customHeight="1">
      <c r="B584" s="78"/>
      <c r="F584" s="78"/>
      <c r="H584" s="78"/>
    </row>
    <row r="585" spans="2:8" ht="27.75" customHeight="1">
      <c r="B585" s="78"/>
      <c r="F585" s="78"/>
      <c r="H585" s="78"/>
    </row>
    <row r="586" spans="2:8" ht="27.75" customHeight="1">
      <c r="B586" s="78"/>
      <c r="F586" s="78"/>
      <c r="H586" s="78"/>
    </row>
    <row r="587" spans="2:8" ht="27.75" customHeight="1">
      <c r="B587" s="78"/>
      <c r="F587" s="78"/>
      <c r="H587" s="78"/>
    </row>
    <row r="588" spans="2:8" ht="27.75" customHeight="1">
      <c r="B588" s="78"/>
      <c r="F588" s="78"/>
      <c r="H588" s="78"/>
    </row>
    <row r="589" spans="2:8" ht="27.75" customHeight="1">
      <c r="B589" s="78"/>
      <c r="F589" s="78"/>
      <c r="H589" s="78"/>
    </row>
    <row r="590" spans="2:8" ht="27.75" customHeight="1">
      <c r="B590" s="78"/>
      <c r="F590" s="78"/>
      <c r="H590" s="78"/>
    </row>
    <row r="591" spans="2:8" ht="27.75" customHeight="1">
      <c r="B591" s="78"/>
      <c r="F591" s="78"/>
      <c r="H591" s="78"/>
    </row>
    <row r="592" spans="2:8" ht="27.75" customHeight="1">
      <c r="B592" s="78"/>
      <c r="F592" s="78"/>
      <c r="H592" s="78"/>
    </row>
    <row r="593" spans="2:8" ht="27.75" customHeight="1">
      <c r="B593" s="78"/>
      <c r="F593" s="78"/>
      <c r="H593" s="78"/>
    </row>
    <row r="594" spans="2:8" ht="27.75" customHeight="1">
      <c r="B594" s="78"/>
      <c r="F594" s="78"/>
      <c r="H594" s="78"/>
    </row>
    <row r="595" spans="2:8" ht="27.75" customHeight="1">
      <c r="B595" s="78"/>
      <c r="F595" s="78"/>
      <c r="H595" s="78"/>
    </row>
    <row r="596" spans="2:8" ht="27.75" customHeight="1">
      <c r="B596" s="78"/>
      <c r="F596" s="78"/>
      <c r="H596" s="78"/>
    </row>
    <row r="597" spans="2:8" ht="27.75" customHeight="1">
      <c r="B597" s="78"/>
      <c r="F597" s="78"/>
      <c r="H597" s="78"/>
    </row>
    <row r="598" spans="2:8" ht="27.75" customHeight="1">
      <c r="B598" s="78"/>
      <c r="F598" s="78"/>
      <c r="H598" s="78"/>
    </row>
    <row r="599" spans="2:8" ht="27.75" customHeight="1">
      <c r="B599" s="78"/>
      <c r="F599" s="78"/>
      <c r="H599" s="78"/>
    </row>
    <row r="600" spans="2:8" ht="27.75" customHeight="1">
      <c r="B600" s="78"/>
      <c r="F600" s="78"/>
      <c r="H600" s="78"/>
    </row>
    <row r="601" spans="2:8" ht="27.75" customHeight="1">
      <c r="B601" s="78"/>
      <c r="F601" s="78"/>
      <c r="H601" s="78"/>
    </row>
    <row r="602" spans="2:8" ht="27.75" customHeight="1">
      <c r="B602" s="78"/>
      <c r="F602" s="78"/>
      <c r="H602" s="78"/>
    </row>
    <row r="603" spans="2:8" ht="27.75" customHeight="1">
      <c r="B603" s="78"/>
      <c r="F603" s="78"/>
      <c r="H603" s="78"/>
    </row>
    <row r="604" spans="2:8" ht="27.75" customHeight="1">
      <c r="B604" s="78"/>
      <c r="F604" s="78"/>
      <c r="H604" s="78"/>
    </row>
    <row r="605" spans="2:8" ht="27.75" customHeight="1">
      <c r="B605" s="78"/>
      <c r="F605" s="78"/>
      <c r="H605" s="78"/>
    </row>
    <row r="606" spans="2:8" ht="27.75" customHeight="1">
      <c r="B606" s="78"/>
      <c r="F606" s="78"/>
      <c r="H606" s="78"/>
    </row>
    <row r="607" spans="2:8" ht="27.75" customHeight="1">
      <c r="B607" s="78"/>
      <c r="F607" s="78"/>
      <c r="H607" s="78"/>
    </row>
    <row r="608" spans="2:8" ht="27.75" customHeight="1">
      <c r="B608" s="78"/>
      <c r="F608" s="78"/>
      <c r="H608" s="78"/>
    </row>
    <row r="609" spans="2:8" ht="27.75" customHeight="1">
      <c r="B609" s="78"/>
      <c r="F609" s="78"/>
      <c r="H609" s="78"/>
    </row>
    <row r="610" spans="2:8" ht="27.75" customHeight="1">
      <c r="B610" s="78"/>
      <c r="F610" s="78"/>
      <c r="H610" s="78"/>
    </row>
    <row r="611" spans="2:8" ht="27.75" customHeight="1">
      <c r="B611" s="78"/>
      <c r="F611" s="78"/>
      <c r="H611" s="78"/>
    </row>
    <row r="612" spans="2:8" ht="27.75" customHeight="1">
      <c r="B612" s="78"/>
      <c r="F612" s="78"/>
      <c r="H612" s="78"/>
    </row>
    <row r="613" spans="2:8" ht="27.75" customHeight="1">
      <c r="B613" s="78"/>
      <c r="F613" s="78"/>
      <c r="H613" s="78"/>
    </row>
    <row r="614" spans="2:8" ht="27.75" customHeight="1">
      <c r="B614" s="78"/>
      <c r="F614" s="78"/>
      <c r="H614" s="78"/>
    </row>
    <row r="615" spans="2:8" ht="27.75" customHeight="1">
      <c r="B615" s="78"/>
      <c r="F615" s="78"/>
      <c r="H615" s="78"/>
    </row>
    <row r="616" spans="2:8" ht="27.75" customHeight="1">
      <c r="B616" s="78"/>
      <c r="F616" s="78"/>
      <c r="H616" s="78"/>
    </row>
    <row r="617" spans="2:8" ht="27.75" customHeight="1">
      <c r="B617" s="78"/>
      <c r="F617" s="78"/>
      <c r="H617" s="78"/>
    </row>
    <row r="618" spans="2:8" ht="27.75" customHeight="1">
      <c r="B618" s="78"/>
      <c r="F618" s="78"/>
      <c r="H618" s="78"/>
    </row>
    <row r="619" spans="2:8" ht="27.75" customHeight="1">
      <c r="B619" s="78"/>
      <c r="F619" s="78"/>
      <c r="H619" s="78"/>
    </row>
    <row r="620" spans="2:8" ht="27.75" customHeight="1">
      <c r="B620" s="78"/>
      <c r="F620" s="78"/>
      <c r="H620" s="78"/>
    </row>
    <row r="621" spans="2:8" ht="27.75" customHeight="1">
      <c r="B621" s="78"/>
      <c r="F621" s="78"/>
      <c r="H621" s="78"/>
    </row>
    <row r="622" spans="2:8" ht="27.75" customHeight="1">
      <c r="B622" s="78"/>
      <c r="F622" s="78"/>
      <c r="H622" s="78"/>
    </row>
    <row r="623" spans="2:8" ht="27.75" customHeight="1">
      <c r="B623" s="78"/>
      <c r="F623" s="78"/>
      <c r="H623" s="78"/>
    </row>
    <row r="624" spans="2:8" ht="27.75" customHeight="1">
      <c r="B624" s="78"/>
      <c r="F624" s="78"/>
      <c r="H624" s="78"/>
    </row>
    <row r="625" spans="2:8" ht="27.75" customHeight="1">
      <c r="B625" s="78"/>
      <c r="F625" s="78"/>
      <c r="H625" s="78"/>
    </row>
    <row r="626" spans="2:8" ht="27.75" customHeight="1">
      <c r="B626" s="78"/>
      <c r="F626" s="78"/>
      <c r="H626" s="78"/>
    </row>
    <row r="627" spans="2:8" ht="27.75" customHeight="1">
      <c r="B627" s="78"/>
      <c r="F627" s="78"/>
      <c r="H627" s="78"/>
    </row>
    <row r="628" spans="2:8" ht="27.75" customHeight="1">
      <c r="B628" s="78"/>
      <c r="F628" s="78"/>
      <c r="H628" s="78"/>
    </row>
    <row r="629" spans="2:8" ht="27.75" customHeight="1">
      <c r="B629" s="78"/>
      <c r="F629" s="78"/>
      <c r="H629" s="78"/>
    </row>
    <row r="630" spans="2:8" ht="27.75" customHeight="1">
      <c r="B630" s="78"/>
      <c r="F630" s="78"/>
      <c r="H630" s="78"/>
    </row>
    <row r="631" spans="2:8" ht="27.75" customHeight="1">
      <c r="B631" s="78"/>
      <c r="F631" s="78"/>
      <c r="H631" s="78"/>
    </row>
    <row r="632" spans="2:8" ht="27.75" customHeight="1">
      <c r="B632" s="78"/>
      <c r="F632" s="78"/>
      <c r="H632" s="78"/>
    </row>
    <row r="633" spans="2:8" ht="27.75" customHeight="1">
      <c r="B633" s="78"/>
      <c r="F633" s="78"/>
      <c r="H633" s="78"/>
    </row>
    <row r="634" spans="2:8" ht="27.75" customHeight="1">
      <c r="B634" s="78"/>
      <c r="F634" s="78"/>
      <c r="H634" s="78"/>
    </row>
    <row r="635" spans="2:8" ht="27.75" customHeight="1">
      <c r="B635" s="78"/>
      <c r="F635" s="78"/>
      <c r="H635" s="78"/>
    </row>
    <row r="636" spans="2:8" ht="27.75" customHeight="1">
      <c r="B636" s="78"/>
      <c r="F636" s="78"/>
      <c r="H636" s="78"/>
    </row>
    <row r="637" spans="2:8" ht="27.75" customHeight="1">
      <c r="B637" s="78"/>
      <c r="F637" s="78"/>
      <c r="H637" s="78"/>
    </row>
    <row r="638" spans="2:8" ht="27.75" customHeight="1">
      <c r="B638" s="78"/>
      <c r="F638" s="78"/>
      <c r="H638" s="78"/>
    </row>
    <row r="639" spans="2:8" ht="27.75" customHeight="1">
      <c r="B639" s="78"/>
      <c r="F639" s="78"/>
      <c r="H639" s="78"/>
    </row>
    <row r="640" spans="2:8" ht="27.75" customHeight="1">
      <c r="B640" s="78"/>
      <c r="F640" s="78"/>
      <c r="H640" s="78"/>
    </row>
    <row r="641" spans="2:8" ht="27.75" customHeight="1">
      <c r="B641" s="78"/>
      <c r="F641" s="78"/>
      <c r="H641" s="78"/>
    </row>
    <row r="642" spans="2:8" ht="27.75" customHeight="1">
      <c r="B642" s="78"/>
      <c r="F642" s="78"/>
      <c r="H642" s="78"/>
    </row>
    <row r="643" spans="2:8" ht="27.75" customHeight="1">
      <c r="B643" s="78"/>
      <c r="F643" s="78"/>
      <c r="H643" s="78"/>
    </row>
    <row r="644" spans="2:8" ht="27.75" customHeight="1">
      <c r="B644" s="78"/>
      <c r="F644" s="78"/>
      <c r="H644" s="78"/>
    </row>
    <row r="645" spans="2:8" ht="27.75" customHeight="1">
      <c r="B645" s="78"/>
      <c r="F645" s="78"/>
      <c r="H645" s="78"/>
    </row>
    <row r="646" spans="2:8" ht="27.75" customHeight="1">
      <c r="B646" s="78"/>
      <c r="F646" s="78"/>
      <c r="H646" s="78"/>
    </row>
    <row r="647" spans="2:8" ht="27.75" customHeight="1">
      <c r="B647" s="78"/>
      <c r="F647" s="78"/>
      <c r="H647" s="78"/>
    </row>
    <row r="648" spans="2:8" ht="27.75" customHeight="1">
      <c r="B648" s="78"/>
      <c r="F648" s="78"/>
      <c r="H648" s="78"/>
    </row>
    <row r="649" spans="2:8" ht="27.75" customHeight="1">
      <c r="B649" s="78"/>
      <c r="F649" s="78"/>
      <c r="H649" s="78"/>
    </row>
    <row r="650" spans="2:8" ht="27.75" customHeight="1">
      <c r="B650" s="78"/>
      <c r="F650" s="78"/>
      <c r="H650" s="78"/>
    </row>
    <row r="651" spans="2:8" ht="27.75" customHeight="1">
      <c r="B651" s="78"/>
      <c r="F651" s="78"/>
      <c r="H651" s="78"/>
    </row>
    <row r="652" spans="2:8" ht="27.75" customHeight="1">
      <c r="B652" s="78"/>
      <c r="F652" s="78"/>
      <c r="H652" s="78"/>
    </row>
    <row r="653" spans="2:8" ht="27.75" customHeight="1">
      <c r="B653" s="78"/>
      <c r="F653" s="78"/>
      <c r="H653" s="78"/>
    </row>
    <row r="654" spans="2:8" ht="27.75" customHeight="1">
      <c r="B654" s="78"/>
      <c r="F654" s="78"/>
      <c r="H654" s="78"/>
    </row>
    <row r="655" spans="2:8" ht="27.75" customHeight="1">
      <c r="B655" s="78"/>
      <c r="F655" s="78"/>
      <c r="H655" s="78"/>
    </row>
    <row r="656" spans="2:8" ht="27.75" customHeight="1">
      <c r="B656" s="78"/>
      <c r="F656" s="78"/>
      <c r="H656" s="78"/>
    </row>
    <row r="657" spans="2:8" ht="27.75" customHeight="1">
      <c r="B657" s="78"/>
      <c r="F657" s="78"/>
      <c r="H657" s="78"/>
    </row>
    <row r="658" spans="2:8" ht="27.75" customHeight="1">
      <c r="B658" s="78"/>
      <c r="F658" s="78"/>
      <c r="H658" s="78"/>
    </row>
    <row r="659" spans="2:8" ht="27.75" customHeight="1">
      <c r="B659" s="78"/>
      <c r="F659" s="78"/>
      <c r="H659" s="78"/>
    </row>
    <row r="660" spans="2:8" ht="27.75" customHeight="1">
      <c r="B660" s="78"/>
      <c r="F660" s="78"/>
      <c r="H660" s="78"/>
    </row>
    <row r="661" spans="2:8" ht="27.75" customHeight="1">
      <c r="B661" s="78"/>
      <c r="F661" s="78"/>
      <c r="H661" s="78"/>
    </row>
    <row r="662" spans="2:8" ht="27.75" customHeight="1">
      <c r="B662" s="78"/>
      <c r="F662" s="78"/>
      <c r="H662" s="78"/>
    </row>
    <row r="663" spans="2:8" ht="27.75" customHeight="1">
      <c r="B663" s="78"/>
      <c r="F663" s="78"/>
      <c r="H663" s="78"/>
    </row>
    <row r="664" spans="2:8" ht="27.75" customHeight="1">
      <c r="B664" s="78"/>
      <c r="F664" s="78"/>
      <c r="H664" s="78"/>
    </row>
    <row r="665" spans="2:8" ht="27.75" customHeight="1">
      <c r="B665" s="78"/>
      <c r="F665" s="78"/>
      <c r="H665" s="78"/>
    </row>
    <row r="666" spans="2:8" ht="27.75" customHeight="1">
      <c r="B666" s="78"/>
      <c r="F666" s="78"/>
      <c r="H666" s="78"/>
    </row>
    <row r="667" spans="2:8" ht="27.75" customHeight="1">
      <c r="B667" s="78"/>
      <c r="F667" s="78"/>
      <c r="H667" s="78"/>
    </row>
    <row r="668" spans="2:8" ht="27.75" customHeight="1">
      <c r="B668" s="78"/>
      <c r="F668" s="78"/>
      <c r="H668" s="78"/>
    </row>
    <row r="669" spans="2:8" ht="27.75" customHeight="1">
      <c r="B669" s="78"/>
      <c r="F669" s="78"/>
      <c r="H669" s="78"/>
    </row>
    <row r="670" spans="2:8" ht="27.75" customHeight="1">
      <c r="B670" s="78"/>
      <c r="F670" s="78"/>
      <c r="H670" s="78"/>
    </row>
    <row r="671" spans="2:8" ht="27.75" customHeight="1">
      <c r="B671" s="78"/>
      <c r="F671" s="78"/>
      <c r="H671" s="78"/>
    </row>
    <row r="672" spans="2:8" ht="27.75" customHeight="1">
      <c r="B672" s="78"/>
      <c r="F672" s="78"/>
      <c r="H672" s="78"/>
    </row>
    <row r="673" spans="2:8" ht="27.75" customHeight="1">
      <c r="B673" s="78"/>
      <c r="F673" s="78"/>
      <c r="H673" s="78"/>
    </row>
    <row r="674" spans="2:8" ht="27.75" customHeight="1">
      <c r="B674" s="78"/>
      <c r="F674" s="78"/>
      <c r="H674" s="78"/>
    </row>
    <row r="675" spans="2:8" ht="27.75" customHeight="1">
      <c r="B675" s="78"/>
      <c r="F675" s="78"/>
      <c r="H675" s="78"/>
    </row>
    <row r="676" spans="2:8" ht="27.75" customHeight="1">
      <c r="B676" s="78"/>
      <c r="F676" s="78"/>
      <c r="H676" s="78"/>
    </row>
    <row r="677" spans="2:8" ht="27.75" customHeight="1">
      <c r="B677" s="78"/>
      <c r="F677" s="78"/>
      <c r="H677" s="78"/>
    </row>
    <row r="678" spans="2:8" ht="27.75" customHeight="1">
      <c r="B678" s="78"/>
      <c r="F678" s="78"/>
      <c r="H678" s="78"/>
    </row>
    <row r="679" spans="2:8" ht="27.75" customHeight="1">
      <c r="B679" s="78"/>
      <c r="F679" s="78"/>
      <c r="H679" s="78"/>
    </row>
    <row r="680" spans="2:8" ht="27.75" customHeight="1">
      <c r="B680" s="78"/>
      <c r="F680" s="78"/>
      <c r="H680" s="78"/>
    </row>
    <row r="681" spans="2:8" ht="27.75" customHeight="1">
      <c r="B681" s="78"/>
      <c r="F681" s="78"/>
      <c r="H681" s="78"/>
    </row>
    <row r="682" spans="2:8" ht="27.75" customHeight="1">
      <c r="B682" s="78"/>
      <c r="F682" s="78"/>
      <c r="H682" s="78"/>
    </row>
    <row r="683" spans="2:8" ht="27.75" customHeight="1">
      <c r="B683" s="78"/>
      <c r="F683" s="78"/>
      <c r="H683" s="78"/>
    </row>
    <row r="684" spans="2:8" ht="27.75" customHeight="1">
      <c r="B684" s="78"/>
      <c r="F684" s="78"/>
      <c r="H684" s="78"/>
    </row>
    <row r="685" spans="2:8" ht="27.75" customHeight="1">
      <c r="B685" s="78"/>
      <c r="F685" s="78"/>
      <c r="H685" s="78"/>
    </row>
    <row r="686" spans="2:8" ht="27.75" customHeight="1">
      <c r="B686" s="78"/>
      <c r="F686" s="78"/>
      <c r="H686" s="78"/>
    </row>
    <row r="687" spans="2:8" ht="27.75" customHeight="1">
      <c r="B687" s="78"/>
      <c r="F687" s="78"/>
      <c r="H687" s="78"/>
    </row>
    <row r="688" spans="2:8" ht="27.75" customHeight="1">
      <c r="B688" s="78"/>
      <c r="F688" s="78"/>
      <c r="H688" s="78"/>
    </row>
    <row r="689" spans="2:8" ht="27.75" customHeight="1">
      <c r="B689" s="78"/>
      <c r="F689" s="78"/>
      <c r="H689" s="78"/>
    </row>
    <row r="690" spans="2:8" ht="27.75" customHeight="1">
      <c r="B690" s="78"/>
      <c r="F690" s="78"/>
      <c r="H690" s="78"/>
    </row>
    <row r="691" spans="2:8" ht="27.75" customHeight="1">
      <c r="B691" s="78"/>
      <c r="F691" s="78"/>
      <c r="H691" s="78"/>
    </row>
    <row r="692" spans="2:8" ht="27.75" customHeight="1">
      <c r="B692" s="78"/>
      <c r="F692" s="78"/>
      <c r="H692" s="78"/>
    </row>
    <row r="693" spans="2:8" ht="27.75" customHeight="1">
      <c r="B693" s="78"/>
      <c r="F693" s="78"/>
      <c r="H693" s="78"/>
    </row>
    <row r="694" spans="2:8" ht="27.75" customHeight="1">
      <c r="B694" s="78"/>
      <c r="F694" s="78"/>
      <c r="H694" s="78"/>
    </row>
    <row r="695" spans="2:8" ht="27.75" customHeight="1">
      <c r="B695" s="78"/>
      <c r="F695" s="78"/>
      <c r="H695" s="78"/>
    </row>
    <row r="696" spans="2:8" ht="27.75" customHeight="1">
      <c r="B696" s="78"/>
      <c r="F696" s="78"/>
      <c r="H696" s="78"/>
    </row>
    <row r="697" spans="2:8" ht="27.75" customHeight="1">
      <c r="B697" s="78"/>
      <c r="F697" s="78"/>
      <c r="H697" s="78"/>
    </row>
    <row r="698" spans="2:8" ht="27.75" customHeight="1">
      <c r="B698" s="78"/>
      <c r="F698" s="78"/>
      <c r="H698" s="78"/>
    </row>
    <row r="699" spans="2:8" ht="27.75" customHeight="1">
      <c r="B699" s="78"/>
      <c r="F699" s="78"/>
      <c r="H699" s="78"/>
    </row>
    <row r="700" spans="2:8" ht="27.75" customHeight="1">
      <c r="B700" s="78"/>
      <c r="F700" s="78"/>
      <c r="H700" s="78"/>
    </row>
    <row r="701" spans="2:8" ht="27.75" customHeight="1">
      <c r="B701" s="78"/>
      <c r="F701" s="78"/>
      <c r="H701" s="78"/>
    </row>
    <row r="702" spans="2:8" ht="27.75" customHeight="1">
      <c r="B702" s="78"/>
      <c r="F702" s="78"/>
      <c r="H702" s="78"/>
    </row>
    <row r="703" spans="2:8" ht="27.75" customHeight="1">
      <c r="B703" s="78"/>
      <c r="F703" s="78"/>
      <c r="H703" s="78"/>
    </row>
    <row r="704" spans="2:8" ht="27.75" customHeight="1">
      <c r="B704" s="78"/>
      <c r="F704" s="78"/>
      <c r="H704" s="78"/>
    </row>
    <row r="705" spans="2:8" ht="27.75" customHeight="1">
      <c r="B705" s="78"/>
      <c r="F705" s="78"/>
      <c r="H705" s="78"/>
    </row>
    <row r="706" spans="2:8" ht="27.75" customHeight="1">
      <c r="B706" s="78"/>
      <c r="F706" s="78"/>
      <c r="H706" s="78"/>
    </row>
    <row r="707" spans="2:8" ht="27.75" customHeight="1">
      <c r="B707" s="78"/>
      <c r="F707" s="78"/>
      <c r="H707" s="78"/>
    </row>
    <row r="708" spans="2:8" ht="27.75" customHeight="1">
      <c r="B708" s="78"/>
      <c r="F708" s="78"/>
      <c r="H708" s="78"/>
    </row>
    <row r="709" spans="2:8" ht="27.75" customHeight="1">
      <c r="B709" s="78"/>
      <c r="F709" s="78"/>
      <c r="H709" s="78"/>
    </row>
    <row r="710" spans="2:8" ht="27.75" customHeight="1">
      <c r="B710" s="78"/>
      <c r="F710" s="78"/>
      <c r="H710" s="78"/>
    </row>
    <row r="711" spans="2:8" ht="27.75" customHeight="1">
      <c r="B711" s="78"/>
      <c r="F711" s="78"/>
      <c r="H711" s="78"/>
    </row>
    <row r="712" spans="2:8" ht="27.75" customHeight="1">
      <c r="B712" s="78"/>
      <c r="F712" s="78"/>
      <c r="H712" s="78"/>
    </row>
    <row r="713" spans="2:8" ht="27.75" customHeight="1">
      <c r="B713" s="78"/>
      <c r="F713" s="78"/>
      <c r="H713" s="78"/>
    </row>
    <row r="714" spans="2:8" ht="27.75" customHeight="1">
      <c r="B714" s="78"/>
      <c r="F714" s="78"/>
      <c r="H714" s="78"/>
    </row>
    <row r="715" spans="2:8" ht="27.75" customHeight="1">
      <c r="B715" s="78"/>
      <c r="F715" s="78"/>
      <c r="H715" s="78"/>
    </row>
    <row r="716" spans="2:8" ht="27.75" customHeight="1">
      <c r="B716" s="78"/>
      <c r="F716" s="78"/>
      <c r="H716" s="78"/>
    </row>
    <row r="717" spans="2:8" ht="27.75" customHeight="1">
      <c r="B717" s="78"/>
      <c r="F717" s="78"/>
      <c r="H717" s="78"/>
    </row>
    <row r="718" spans="2:8" ht="27.75" customHeight="1">
      <c r="B718" s="78"/>
      <c r="F718" s="78"/>
      <c r="H718" s="78"/>
    </row>
    <row r="719" spans="2:8" ht="27.75" customHeight="1">
      <c r="B719" s="78"/>
      <c r="F719" s="78"/>
      <c r="H719" s="78"/>
    </row>
    <row r="720" spans="2:8" ht="27.75" customHeight="1">
      <c r="B720" s="78"/>
      <c r="F720" s="78"/>
      <c r="H720" s="78"/>
    </row>
    <row r="721" spans="2:8" ht="27.75" customHeight="1">
      <c r="B721" s="78"/>
      <c r="F721" s="78"/>
      <c r="H721" s="78"/>
    </row>
    <row r="722" spans="2:8" ht="27.75" customHeight="1">
      <c r="B722" s="78"/>
      <c r="F722" s="78"/>
      <c r="H722" s="78"/>
    </row>
    <row r="723" spans="2:8" ht="27.75" customHeight="1">
      <c r="B723" s="78"/>
      <c r="F723" s="78"/>
      <c r="H723" s="78"/>
    </row>
    <row r="724" spans="2:8" ht="27.75" customHeight="1">
      <c r="B724" s="78"/>
      <c r="F724" s="78"/>
      <c r="H724" s="78"/>
    </row>
    <row r="725" spans="2:8" ht="27.75" customHeight="1">
      <c r="B725" s="78"/>
      <c r="F725" s="78"/>
      <c r="H725" s="78"/>
    </row>
    <row r="726" spans="2:8" ht="27.75" customHeight="1">
      <c r="B726" s="78"/>
      <c r="F726" s="78"/>
      <c r="H726" s="78"/>
    </row>
    <row r="727" spans="2:8" ht="27.75" customHeight="1">
      <c r="B727" s="78"/>
      <c r="F727" s="78"/>
      <c r="H727" s="78"/>
    </row>
    <row r="728" spans="2:8" ht="27.75" customHeight="1">
      <c r="B728" s="78"/>
      <c r="F728" s="78"/>
      <c r="H728" s="78"/>
    </row>
    <row r="729" spans="2:8" ht="27.75" customHeight="1">
      <c r="B729" s="78"/>
      <c r="F729" s="78"/>
      <c r="H729" s="78"/>
    </row>
    <row r="730" spans="2:8" ht="27.75" customHeight="1">
      <c r="B730" s="78"/>
      <c r="F730" s="78"/>
      <c r="H730" s="78"/>
    </row>
    <row r="731" spans="2:8" ht="27.75" customHeight="1">
      <c r="B731" s="78"/>
      <c r="F731" s="78"/>
      <c r="H731" s="78"/>
    </row>
    <row r="732" spans="2:8" ht="27.75" customHeight="1">
      <c r="B732" s="78"/>
      <c r="F732" s="78"/>
      <c r="H732" s="78"/>
    </row>
    <row r="733" spans="2:8" ht="27.75" customHeight="1">
      <c r="B733" s="78"/>
      <c r="F733" s="78"/>
      <c r="H733" s="78"/>
    </row>
    <row r="734" spans="2:8" ht="27.75" customHeight="1">
      <c r="B734" s="78"/>
      <c r="F734" s="78"/>
      <c r="H734" s="78"/>
    </row>
    <row r="735" spans="2:8" ht="27.75" customHeight="1">
      <c r="B735" s="78"/>
      <c r="F735" s="78"/>
      <c r="H735" s="78"/>
    </row>
    <row r="736" spans="2:8" ht="27.75" customHeight="1">
      <c r="B736" s="78"/>
      <c r="F736" s="78"/>
      <c r="H736" s="78"/>
    </row>
    <row r="737" spans="2:8" ht="27.75" customHeight="1">
      <c r="B737" s="78"/>
      <c r="F737" s="78"/>
      <c r="H737" s="78"/>
    </row>
    <row r="738" spans="2:8" ht="27.75" customHeight="1">
      <c r="B738" s="78"/>
      <c r="F738" s="78"/>
      <c r="H738" s="78"/>
    </row>
    <row r="739" spans="2:8" ht="27.75" customHeight="1">
      <c r="B739" s="78"/>
      <c r="F739" s="78"/>
      <c r="H739" s="78"/>
    </row>
    <row r="740" spans="2:8" ht="27.75" customHeight="1">
      <c r="B740" s="78"/>
      <c r="F740" s="78"/>
      <c r="H740" s="78"/>
    </row>
    <row r="741" spans="2:8" ht="27.75" customHeight="1">
      <c r="B741" s="78"/>
      <c r="F741" s="78"/>
      <c r="H741" s="78"/>
    </row>
    <row r="742" spans="2:8" ht="27.75" customHeight="1">
      <c r="B742" s="78"/>
      <c r="F742" s="78"/>
      <c r="H742" s="78"/>
    </row>
    <row r="743" spans="2:8" ht="27.75" customHeight="1">
      <c r="B743" s="78"/>
      <c r="F743" s="78"/>
      <c r="H743" s="78"/>
    </row>
    <row r="744" spans="2:8" ht="27.75" customHeight="1">
      <c r="B744" s="78"/>
      <c r="F744" s="78"/>
      <c r="H744" s="78"/>
    </row>
    <row r="745" spans="2:8" ht="27.75" customHeight="1">
      <c r="B745" s="78"/>
      <c r="F745" s="78"/>
      <c r="H745" s="78"/>
    </row>
    <row r="746" spans="2:8" ht="27.75" customHeight="1">
      <c r="B746" s="78"/>
      <c r="F746" s="78"/>
      <c r="H746" s="78"/>
    </row>
    <row r="747" spans="2:8" ht="27.75" customHeight="1">
      <c r="B747" s="78"/>
      <c r="F747" s="78"/>
      <c r="H747" s="78"/>
    </row>
    <row r="748" spans="2:8" ht="27.75" customHeight="1">
      <c r="B748" s="78"/>
      <c r="F748" s="78"/>
      <c r="H748" s="78"/>
    </row>
    <row r="749" spans="2:8" ht="27.75" customHeight="1">
      <c r="B749" s="78"/>
      <c r="F749" s="78"/>
      <c r="H749" s="78"/>
    </row>
    <row r="750" spans="2:8" ht="27.75" customHeight="1">
      <c r="B750" s="78"/>
      <c r="F750" s="78"/>
      <c r="H750" s="78"/>
    </row>
    <row r="751" spans="2:8" ht="27.75" customHeight="1">
      <c r="B751" s="78"/>
      <c r="F751" s="78"/>
      <c r="H751" s="78"/>
    </row>
    <row r="752" spans="2:8" ht="27.75" customHeight="1">
      <c r="B752" s="78"/>
      <c r="F752" s="78"/>
      <c r="H752" s="78"/>
    </row>
    <row r="753" spans="2:8" ht="27.75" customHeight="1">
      <c r="B753" s="78"/>
      <c r="F753" s="78"/>
      <c r="H753" s="78"/>
    </row>
    <row r="754" spans="2:8" ht="27.75" customHeight="1">
      <c r="B754" s="78"/>
      <c r="F754" s="78"/>
      <c r="H754" s="78"/>
    </row>
    <row r="755" spans="2:8" ht="27.75" customHeight="1">
      <c r="B755" s="78"/>
      <c r="F755" s="78"/>
      <c r="H755" s="78"/>
    </row>
  </sheetData>
  <sheetProtection formatRows="0"/>
  <mergeCells count="4">
    <mergeCell ref="B1:C1"/>
    <mergeCell ref="B2:F2"/>
    <mergeCell ref="B4:C4"/>
    <mergeCell ref="A6:F6"/>
  </mergeCells>
  <pageMargins left="0.75" right="0.75" top="1" bottom="1" header="0.5" footer="0.5"/>
  <pageSetup paperSize="9" scale="68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59" customWidth="1"/>
    <col min="2" max="16384" width="9.140625" style="59"/>
  </cols>
  <sheetData>
    <row r="1" spans="1:3" ht="18.75">
      <c r="A1" s="62" t="s">
        <v>63</v>
      </c>
      <c r="B1" s="61"/>
      <c r="C1" s="60"/>
    </row>
    <row r="2" spans="1:3" ht="18.75">
      <c r="A2" s="62" t="s">
        <v>189</v>
      </c>
      <c r="B2" s="61"/>
      <c r="C2" s="61"/>
    </row>
    <row r="3" spans="1:3" ht="18.75">
      <c r="A3" s="109" t="s">
        <v>191</v>
      </c>
    </row>
    <row r="4" spans="1:3" ht="18.75">
      <c r="A4" s="4"/>
    </row>
    <row r="5" spans="1:3" ht="18.75">
      <c r="A5" s="55" t="s">
        <v>48</v>
      </c>
    </row>
    <row r="6" spans="1:3" ht="18.75">
      <c r="A6" s="153" t="s">
        <v>197</v>
      </c>
    </row>
    <row r="7" spans="1:3" ht="39.75" customHeight="1">
      <c r="A7" s="18"/>
    </row>
    <row r="8" spans="1:3" ht="24.75" customHeight="1">
      <c r="A8" s="69" t="s">
        <v>4</v>
      </c>
    </row>
    <row r="9" spans="1:3" ht="24.75" hidden="1" customHeight="1">
      <c r="A9" s="68" t="s">
        <v>16</v>
      </c>
    </row>
    <row r="10" spans="1:3" ht="24.75" hidden="1" customHeight="1">
      <c r="A10" s="68" t="s">
        <v>55</v>
      </c>
    </row>
    <row r="11" spans="1:3" ht="24.75" customHeight="1">
      <c r="A11" s="68" t="s">
        <v>68</v>
      </c>
    </row>
    <row r="12" spans="1:3" ht="24.75" customHeight="1">
      <c r="A12" s="68" t="s">
        <v>190</v>
      </c>
    </row>
    <row r="13" spans="1:3" ht="24.75" customHeight="1">
      <c r="A13" s="13" t="s">
        <v>94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4" customWidth="1"/>
    <col min="2" max="2" width="4.7109375" style="4" customWidth="1"/>
    <col min="3" max="3" width="5.7109375" style="4" customWidth="1"/>
    <col min="4" max="4" width="12.28515625" style="4" customWidth="1"/>
    <col min="5" max="5" width="5.7109375" style="4" customWidth="1"/>
    <col min="6" max="6" width="10.7109375" style="4" customWidth="1"/>
    <col min="7" max="7" width="7.42578125" style="4" customWidth="1"/>
    <col min="8" max="8" width="8.5703125" style="4" customWidth="1"/>
    <col min="9" max="9" width="7.5703125" style="4" customWidth="1"/>
    <col min="10" max="10" width="7" style="4" customWidth="1"/>
    <col min="11" max="11" width="6.5703125" style="4" customWidth="1"/>
    <col min="12" max="12" width="6.85546875" style="4" customWidth="1"/>
    <col min="13" max="13" width="8.28515625" style="4" customWidth="1"/>
    <col min="14" max="14" width="8.7109375" style="4" customWidth="1"/>
    <col min="15" max="15" width="8.140625" style="4" customWidth="1"/>
    <col min="16" max="16" width="6.7109375" style="4" customWidth="1"/>
    <col min="17" max="17" width="6" style="4" customWidth="1"/>
    <col min="18" max="18" width="8.7109375" style="4" customWidth="1"/>
    <col min="19" max="19" width="8.140625" style="4" customWidth="1"/>
    <col min="20" max="20" width="7.85546875" style="4" customWidth="1"/>
    <col min="21" max="16384" width="9.140625" style="4"/>
  </cols>
  <sheetData>
    <row r="1" spans="1:20" ht="25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43"/>
      <c r="L1" s="43"/>
      <c r="M1" s="43"/>
      <c r="N1" s="43"/>
      <c r="O1" s="20"/>
      <c r="P1" s="317" t="s">
        <v>31</v>
      </c>
      <c r="Q1" s="317"/>
      <c r="R1" s="317"/>
      <c r="S1" s="44"/>
    </row>
    <row r="2" spans="1:20" ht="40.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43"/>
      <c r="L2" s="43"/>
      <c r="M2" s="43"/>
      <c r="N2" s="43"/>
      <c r="O2" s="20"/>
      <c r="P2" s="323" t="s">
        <v>20</v>
      </c>
      <c r="Q2" s="323"/>
      <c r="R2" s="323"/>
      <c r="S2" s="323"/>
    </row>
    <row r="3" spans="1:20" ht="25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43"/>
      <c r="L3" s="43"/>
      <c r="M3" s="43"/>
      <c r="N3" s="43"/>
      <c r="O3" s="20"/>
      <c r="P3" s="112" t="s">
        <v>136</v>
      </c>
      <c r="Q3" s="112"/>
      <c r="R3" s="112"/>
      <c r="S3" s="44"/>
    </row>
    <row r="4" spans="1:20" ht="18.7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43"/>
      <c r="L4" s="43"/>
      <c r="M4" s="43"/>
      <c r="N4" s="43"/>
      <c r="O4" s="20"/>
      <c r="P4" s="324"/>
      <c r="Q4" s="324"/>
      <c r="R4" s="324"/>
      <c r="S4" s="44"/>
    </row>
    <row r="5" spans="1:20" ht="18.75" hidden="1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43"/>
      <c r="L5" s="43"/>
      <c r="M5" s="43"/>
      <c r="N5" s="43"/>
      <c r="O5" s="20"/>
      <c r="P5" s="318"/>
      <c r="Q5" s="318"/>
      <c r="R5" s="318"/>
      <c r="S5" s="318"/>
      <c r="T5" s="318"/>
    </row>
    <row r="6" spans="1:20" ht="20.25">
      <c r="A6" s="319" t="s">
        <v>163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</row>
    <row r="7" spans="1:20">
      <c r="K7" s="26"/>
      <c r="L7" s="26"/>
      <c r="M7" s="26"/>
      <c r="N7" s="26"/>
      <c r="O7" s="16"/>
      <c r="P7" s="16"/>
      <c r="Q7" s="16"/>
      <c r="R7" s="4" t="s">
        <v>108</v>
      </c>
    </row>
    <row r="8" spans="1:20" ht="15.75" customHeight="1">
      <c r="A8" s="320" t="s">
        <v>109</v>
      </c>
      <c r="B8" s="321" t="s">
        <v>110</v>
      </c>
      <c r="C8" s="321"/>
      <c r="D8" s="321"/>
      <c r="E8" s="321"/>
      <c r="F8" s="320" t="s">
        <v>111</v>
      </c>
      <c r="G8" s="322" t="s">
        <v>112</v>
      </c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</row>
    <row r="9" spans="1:20" ht="201.75" customHeight="1">
      <c r="A9" s="320"/>
      <c r="B9" s="1" t="s">
        <v>113</v>
      </c>
      <c r="C9" s="1" t="s">
        <v>114</v>
      </c>
      <c r="D9" s="1" t="s">
        <v>115</v>
      </c>
      <c r="E9" s="1" t="s">
        <v>116</v>
      </c>
      <c r="F9" s="320"/>
      <c r="G9" s="51" t="s">
        <v>99</v>
      </c>
      <c r="H9" s="51" t="s">
        <v>100</v>
      </c>
      <c r="I9" s="51" t="s">
        <v>101</v>
      </c>
      <c r="J9" s="51" t="s">
        <v>102</v>
      </c>
      <c r="K9" s="51" t="s">
        <v>103</v>
      </c>
      <c r="L9" s="51" t="s">
        <v>21</v>
      </c>
      <c r="M9" s="51" t="s">
        <v>22</v>
      </c>
      <c r="N9" s="51" t="s">
        <v>23</v>
      </c>
      <c r="O9" s="51" t="s">
        <v>24</v>
      </c>
      <c r="P9" s="51" t="s">
        <v>25</v>
      </c>
      <c r="Q9" s="52" t="s">
        <v>26</v>
      </c>
      <c r="R9" s="52" t="s">
        <v>27</v>
      </c>
      <c r="S9" s="52" t="s">
        <v>28</v>
      </c>
      <c r="T9" s="52" t="s">
        <v>29</v>
      </c>
    </row>
    <row r="10" spans="1:20" s="47" customFormat="1" ht="20.25">
      <c r="A10" s="46" t="s">
        <v>45</v>
      </c>
      <c r="B10" s="46"/>
      <c r="C10" s="46"/>
      <c r="D10" s="46"/>
      <c r="E10" s="46"/>
      <c r="F10" s="49">
        <f>F12+F13+F14+F15</f>
        <v>0</v>
      </c>
      <c r="G10" s="49">
        <f t="shared" ref="G10:T10" si="0">G12+G13+G14+G15</f>
        <v>0</v>
      </c>
      <c r="H10" s="49">
        <f t="shared" si="0"/>
        <v>0</v>
      </c>
      <c r="I10" s="49">
        <f t="shared" si="0"/>
        <v>0</v>
      </c>
      <c r="J10" s="49">
        <f t="shared" si="0"/>
        <v>0</v>
      </c>
      <c r="K10" s="49">
        <f t="shared" si="0"/>
        <v>0</v>
      </c>
      <c r="L10" s="49">
        <f t="shared" si="0"/>
        <v>0</v>
      </c>
      <c r="M10" s="49">
        <f t="shared" si="0"/>
        <v>0</v>
      </c>
      <c r="N10" s="49">
        <f t="shared" si="0"/>
        <v>0</v>
      </c>
      <c r="O10" s="49">
        <f t="shared" si="0"/>
        <v>0</v>
      </c>
      <c r="P10" s="49">
        <f t="shared" si="0"/>
        <v>0</v>
      </c>
      <c r="Q10" s="49">
        <f t="shared" si="0"/>
        <v>0</v>
      </c>
      <c r="R10" s="49">
        <f t="shared" si="0"/>
        <v>0</v>
      </c>
      <c r="S10" s="49">
        <f t="shared" si="0"/>
        <v>0</v>
      </c>
      <c r="T10" s="49">
        <f t="shared" si="0"/>
        <v>0</v>
      </c>
    </row>
    <row r="11" spans="1:20">
      <c r="A11" s="48" t="s">
        <v>112</v>
      </c>
      <c r="B11" s="48"/>
      <c r="C11" s="48"/>
      <c r="D11" s="48"/>
      <c r="E11" s="4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50"/>
    </row>
    <row r="12" spans="1:20" s="7" customFormat="1" ht="38.25" customHeight="1">
      <c r="A12" s="88" t="s">
        <v>54</v>
      </c>
      <c r="B12" s="110" t="s">
        <v>120</v>
      </c>
      <c r="C12" s="111" t="s">
        <v>118</v>
      </c>
      <c r="D12" s="24" t="s">
        <v>53</v>
      </c>
      <c r="E12" s="23" t="s">
        <v>158</v>
      </c>
      <c r="F12" s="67">
        <f>SUM(G12:T12)</f>
        <v>0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0">
        <v>0</v>
      </c>
      <c r="T12" s="90">
        <v>0</v>
      </c>
    </row>
    <row r="13" spans="1:20" s="7" customFormat="1" ht="44.25" customHeight="1">
      <c r="A13" s="88" t="s">
        <v>54</v>
      </c>
      <c r="B13" s="86">
        <v>11</v>
      </c>
      <c r="C13" s="89" t="str">
        <f>"01"</f>
        <v>01</v>
      </c>
      <c r="D13" s="24" t="s">
        <v>32</v>
      </c>
      <c r="E13" s="23" t="s">
        <v>158</v>
      </c>
      <c r="F13" s="67">
        <f>SUM(G13:T13)</f>
        <v>0</v>
      </c>
      <c r="G13" s="90">
        <v>0</v>
      </c>
      <c r="H13" s="90">
        <v>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0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0">
        <v>0</v>
      </c>
    </row>
    <row r="14" spans="1:20" s="92" customFormat="1" ht="57" customHeight="1">
      <c r="A14" s="2" t="s">
        <v>89</v>
      </c>
      <c r="B14" s="93">
        <v>14</v>
      </c>
      <c r="C14" s="89" t="str">
        <f>"03"</f>
        <v>03</v>
      </c>
      <c r="D14" s="23" t="s">
        <v>34</v>
      </c>
      <c r="E14" s="23" t="s">
        <v>158</v>
      </c>
      <c r="F14" s="67">
        <f>SUM(G14:T14)</f>
        <v>0</v>
      </c>
      <c r="G14" s="91">
        <v>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v>0</v>
      </c>
      <c r="P14" s="91">
        <v>0</v>
      </c>
      <c r="Q14" s="91">
        <v>0</v>
      </c>
      <c r="R14" s="91">
        <v>0</v>
      </c>
      <c r="S14" s="91">
        <v>0</v>
      </c>
      <c r="T14" s="91">
        <v>0</v>
      </c>
    </row>
    <row r="15" spans="1:20" s="22" customFormat="1" ht="59.25" customHeight="1">
      <c r="A15" s="11" t="s">
        <v>46</v>
      </c>
      <c r="B15" s="93">
        <v>14</v>
      </c>
      <c r="C15" s="93" t="str">
        <f>"03"</f>
        <v>03</v>
      </c>
      <c r="D15" s="86" t="s">
        <v>92</v>
      </c>
      <c r="E15" s="23" t="s">
        <v>158</v>
      </c>
      <c r="F15" s="67">
        <f>SUM(G15:T15)</f>
        <v>0</v>
      </c>
      <c r="G15" s="91">
        <v>0</v>
      </c>
      <c r="H15" s="91">
        <v>0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v>0</v>
      </c>
      <c r="P15" s="91">
        <v>0</v>
      </c>
      <c r="Q15" s="91">
        <v>0</v>
      </c>
      <c r="R15" s="91">
        <v>0</v>
      </c>
      <c r="S15" s="91">
        <v>0</v>
      </c>
      <c r="T15" s="91">
        <v>0</v>
      </c>
    </row>
    <row r="16" spans="1:20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1" ht="26.25" hidden="1" customHeight="1"/>
    <row r="18" spans="1:1" ht="21" customHeight="1">
      <c r="A18" s="13" t="s">
        <v>94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7" customWidth="1"/>
    <col min="2" max="2" width="5" style="7" customWidth="1"/>
    <col min="3" max="3" width="5.7109375" style="7" customWidth="1"/>
    <col min="4" max="4" width="10.42578125" style="7" customWidth="1"/>
    <col min="5" max="5" width="5.28515625" style="7" customWidth="1"/>
    <col min="6" max="6" width="9.5703125" style="7" customWidth="1"/>
    <col min="7" max="7" width="8.140625" style="7" customWidth="1"/>
    <col min="8" max="8" width="8.5703125" style="7" customWidth="1"/>
    <col min="9" max="11" width="7.140625" style="7" customWidth="1"/>
    <col min="12" max="13" width="7.28515625" style="7" customWidth="1"/>
    <col min="14" max="14" width="5.7109375" style="7" customWidth="1"/>
    <col min="15" max="16" width="7.5703125" style="7" customWidth="1"/>
    <col min="17" max="17" width="7.42578125" style="7" customWidth="1"/>
    <col min="18" max="18" width="7.5703125" style="7" customWidth="1"/>
    <col min="19" max="19" width="9.28515625" style="7" customWidth="1"/>
    <col min="20" max="20" width="8.5703125" style="7" customWidth="1"/>
    <col min="21" max="16384" width="9.140625" style="7"/>
  </cols>
  <sheetData>
    <row r="1" spans="1:20" ht="25.5" customHeight="1">
      <c r="A1" s="39"/>
      <c r="B1" s="39"/>
      <c r="C1" s="39"/>
      <c r="D1" s="39"/>
      <c r="E1" s="39"/>
      <c r="F1" s="39"/>
      <c r="G1" s="39"/>
      <c r="H1" s="39"/>
      <c r="I1" s="39"/>
      <c r="J1" s="39"/>
      <c r="K1" s="149"/>
      <c r="L1" s="149"/>
      <c r="M1" s="149"/>
      <c r="N1" s="149"/>
      <c r="O1" s="39"/>
      <c r="P1" s="325" t="s">
        <v>65</v>
      </c>
      <c r="Q1" s="325"/>
      <c r="R1" s="325"/>
      <c r="S1" s="325"/>
    </row>
    <row r="2" spans="1:20" ht="36.7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149"/>
      <c r="L2" s="149"/>
      <c r="M2" s="149"/>
      <c r="N2" s="149"/>
      <c r="O2" s="39"/>
      <c r="P2" s="315" t="s">
        <v>20</v>
      </c>
      <c r="Q2" s="315"/>
      <c r="R2" s="315"/>
      <c r="S2" s="315"/>
    </row>
    <row r="3" spans="1:20" ht="25.5" customHeight="1">
      <c r="A3" s="39"/>
      <c r="B3" s="39"/>
      <c r="C3" s="39"/>
      <c r="D3" s="39"/>
      <c r="E3" s="39"/>
      <c r="F3" s="39"/>
      <c r="G3" s="39"/>
      <c r="H3" s="39"/>
      <c r="I3" s="39"/>
      <c r="J3" s="39"/>
      <c r="K3" s="149"/>
      <c r="L3" s="149"/>
      <c r="M3" s="149"/>
      <c r="N3" s="149"/>
      <c r="O3" s="39"/>
      <c r="P3" s="145"/>
      <c r="Q3" s="150"/>
      <c r="R3" s="150"/>
      <c r="S3" s="150"/>
    </row>
    <row r="4" spans="1:20" ht="35.25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149"/>
      <c r="L4" s="149"/>
      <c r="M4" s="149"/>
      <c r="N4" s="149"/>
      <c r="O4" s="39"/>
      <c r="P4" s="326"/>
      <c r="Q4" s="326"/>
      <c r="R4" s="326"/>
      <c r="S4" s="326"/>
      <c r="T4" s="326"/>
    </row>
    <row r="5" spans="1:20" ht="20.25">
      <c r="A5" s="327" t="s">
        <v>162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</row>
    <row r="6" spans="1:20">
      <c r="K6" s="22"/>
      <c r="L6" s="22"/>
      <c r="M6" s="22"/>
      <c r="N6" s="22"/>
      <c r="O6" s="28"/>
      <c r="P6" s="28"/>
      <c r="Q6" s="28"/>
      <c r="R6" s="7" t="s">
        <v>108</v>
      </c>
    </row>
    <row r="7" spans="1:20">
      <c r="A7" s="321" t="s">
        <v>109</v>
      </c>
      <c r="B7" s="321" t="s">
        <v>110</v>
      </c>
      <c r="C7" s="321"/>
      <c r="D7" s="321"/>
      <c r="E7" s="321"/>
      <c r="F7" s="321" t="s">
        <v>111</v>
      </c>
      <c r="G7" s="328" t="s">
        <v>112</v>
      </c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  <c r="S7" s="328"/>
      <c r="T7" s="328"/>
    </row>
    <row r="8" spans="1:20" ht="201.75" customHeight="1">
      <c r="A8" s="321"/>
      <c r="B8" s="144" t="s">
        <v>113</v>
      </c>
      <c r="C8" s="144" t="s">
        <v>114</v>
      </c>
      <c r="D8" s="144" t="s">
        <v>115</v>
      </c>
      <c r="E8" s="144" t="s">
        <v>116</v>
      </c>
      <c r="F8" s="321"/>
      <c r="G8" s="52" t="s">
        <v>99</v>
      </c>
      <c r="H8" s="52" t="s">
        <v>100</v>
      </c>
      <c r="I8" s="52" t="s">
        <v>101</v>
      </c>
      <c r="J8" s="52" t="s">
        <v>102</v>
      </c>
      <c r="K8" s="52" t="s">
        <v>103</v>
      </c>
      <c r="L8" s="52" t="s">
        <v>21</v>
      </c>
      <c r="M8" s="52" t="s">
        <v>22</v>
      </c>
      <c r="N8" s="52" t="s">
        <v>23</v>
      </c>
      <c r="O8" s="52" t="s">
        <v>24</v>
      </c>
      <c r="P8" s="52" t="s">
        <v>25</v>
      </c>
      <c r="Q8" s="52" t="s">
        <v>26</v>
      </c>
      <c r="R8" s="52" t="s">
        <v>27</v>
      </c>
      <c r="S8" s="52" t="s">
        <v>28</v>
      </c>
      <c r="T8" s="52" t="s">
        <v>29</v>
      </c>
    </row>
    <row r="9" spans="1:20" s="92" customFormat="1" ht="20.25">
      <c r="A9" s="151" t="s">
        <v>45</v>
      </c>
      <c r="B9" s="151"/>
      <c r="C9" s="151"/>
      <c r="D9" s="151"/>
      <c r="E9" s="151"/>
      <c r="F9" s="91">
        <f>F11</f>
        <v>1139.2200000000003</v>
      </c>
      <c r="G9" s="91">
        <f t="shared" ref="G9:T9" si="0">G11</f>
        <v>65.099999999999994</v>
      </c>
      <c r="H9" s="91">
        <f t="shared" si="0"/>
        <v>162.74</v>
      </c>
      <c r="I9" s="91">
        <f t="shared" si="0"/>
        <v>65.099999999999994</v>
      </c>
      <c r="J9" s="91">
        <f t="shared" si="0"/>
        <v>65.099999999999994</v>
      </c>
      <c r="K9" s="91">
        <f t="shared" si="0"/>
        <v>65.099999999999994</v>
      </c>
      <c r="L9" s="91">
        <f t="shared" si="0"/>
        <v>65.099999999999994</v>
      </c>
      <c r="M9" s="91">
        <f t="shared" si="0"/>
        <v>65.099999999999994</v>
      </c>
      <c r="N9" s="91">
        <f t="shared" si="0"/>
        <v>0</v>
      </c>
      <c r="O9" s="91">
        <f t="shared" si="0"/>
        <v>65.099999999999994</v>
      </c>
      <c r="P9" s="91">
        <f t="shared" si="0"/>
        <v>65.099999999999994</v>
      </c>
      <c r="Q9" s="91">
        <f t="shared" si="0"/>
        <v>65.099999999999994</v>
      </c>
      <c r="R9" s="91">
        <f t="shared" si="0"/>
        <v>65.099999999999994</v>
      </c>
      <c r="S9" s="91">
        <f t="shared" si="0"/>
        <v>162.74</v>
      </c>
      <c r="T9" s="91">
        <f t="shared" si="0"/>
        <v>162.74</v>
      </c>
    </row>
    <row r="10" spans="1:20">
      <c r="A10" s="24" t="s">
        <v>112</v>
      </c>
      <c r="B10" s="24"/>
      <c r="C10" s="24"/>
      <c r="D10" s="24"/>
      <c r="E10" s="24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85"/>
    </row>
    <row r="11" spans="1:20" s="92" customFormat="1" ht="121.5" customHeight="1">
      <c r="A11" s="24" t="s">
        <v>121</v>
      </c>
      <c r="B11" s="53" t="s">
        <v>117</v>
      </c>
      <c r="C11" s="53" t="s">
        <v>120</v>
      </c>
      <c r="D11" s="152" t="s">
        <v>187</v>
      </c>
      <c r="E11" s="53" t="s">
        <v>158</v>
      </c>
      <c r="F11" s="91">
        <f>SUM(G11:T11)</f>
        <v>1139.2200000000003</v>
      </c>
      <c r="G11" s="91">
        <v>65.099999999999994</v>
      </c>
      <c r="H11" s="91">
        <v>162.74</v>
      </c>
      <c r="I11" s="91">
        <v>65.099999999999994</v>
      </c>
      <c r="J11" s="91">
        <v>65.099999999999994</v>
      </c>
      <c r="K11" s="91">
        <v>65.099999999999994</v>
      </c>
      <c r="L11" s="91">
        <v>65.099999999999994</v>
      </c>
      <c r="M11" s="91">
        <v>65.099999999999994</v>
      </c>
      <c r="N11" s="91">
        <v>0</v>
      </c>
      <c r="O11" s="91">
        <v>65.099999999999994</v>
      </c>
      <c r="P11" s="91">
        <v>65.099999999999994</v>
      </c>
      <c r="Q11" s="91">
        <v>65.099999999999994</v>
      </c>
      <c r="R11" s="91">
        <v>65.099999999999994</v>
      </c>
      <c r="S11" s="91">
        <v>162.74</v>
      </c>
      <c r="T11" s="91">
        <v>162.74</v>
      </c>
    </row>
    <row r="13" spans="1:20">
      <c r="A13" s="14" t="s">
        <v>94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3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4" customWidth="1"/>
    <col min="2" max="2" width="7.140625" style="4" customWidth="1"/>
    <col min="3" max="3" width="5.7109375" style="4" customWidth="1"/>
    <col min="4" max="4" width="12.28515625" style="4" customWidth="1"/>
    <col min="5" max="5" width="7.42578125" style="4" customWidth="1"/>
    <col min="6" max="6" width="11.7109375" style="4" customWidth="1"/>
    <col min="7" max="7" width="7.7109375" style="4" customWidth="1"/>
    <col min="8" max="8" width="9.42578125" style="4" bestFit="1" customWidth="1"/>
    <col min="9" max="9" width="6.5703125" style="4" customWidth="1"/>
    <col min="10" max="10" width="9.42578125" style="4" customWidth="1"/>
    <col min="11" max="11" width="8.140625" style="4" customWidth="1"/>
    <col min="12" max="12" width="9.5703125" style="4" customWidth="1"/>
    <col min="13" max="13" width="10" style="4" customWidth="1"/>
    <col min="14" max="14" width="10.140625" style="4" customWidth="1"/>
    <col min="15" max="15" width="8.140625" style="4" customWidth="1"/>
    <col min="16" max="16" width="7" style="4" customWidth="1"/>
    <col min="17" max="17" width="6" style="4" customWidth="1"/>
    <col min="18" max="18" width="10.85546875" style="4" customWidth="1"/>
    <col min="19" max="19" width="10.140625" style="4" customWidth="1"/>
    <col min="20" max="20" width="9.42578125" style="4" bestFit="1" customWidth="1"/>
    <col min="21" max="16384" width="9.140625" style="4"/>
  </cols>
  <sheetData>
    <row r="1" spans="1:20" ht="25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43"/>
      <c r="L1" s="43"/>
      <c r="M1" s="43"/>
      <c r="N1" s="43"/>
      <c r="O1" s="20"/>
      <c r="P1" s="317" t="s">
        <v>64</v>
      </c>
      <c r="Q1" s="317"/>
      <c r="R1" s="317"/>
      <c r="S1" s="44"/>
    </row>
    <row r="2" spans="1:20" ht="56.2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43"/>
      <c r="L2" s="43"/>
      <c r="M2" s="43"/>
      <c r="N2" s="43"/>
      <c r="O2" s="20"/>
      <c r="P2" s="323" t="s">
        <v>20</v>
      </c>
      <c r="Q2" s="323"/>
      <c r="R2" s="323"/>
      <c r="S2" s="44"/>
    </row>
    <row r="3" spans="1:20" ht="19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43"/>
      <c r="L3" s="43"/>
      <c r="M3" s="43"/>
      <c r="N3" s="43"/>
      <c r="O3" s="20"/>
      <c r="P3" s="329"/>
      <c r="Q3" s="329"/>
      <c r="R3" s="329"/>
      <c r="S3" s="44"/>
    </row>
    <row r="4" spans="1:20" ht="20.2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43"/>
      <c r="L4" s="43"/>
      <c r="M4" s="43"/>
      <c r="N4" s="43"/>
      <c r="O4" s="20"/>
      <c r="P4" s="324"/>
      <c r="Q4" s="324"/>
      <c r="R4" s="324"/>
      <c r="S4" s="44"/>
    </row>
    <row r="5" spans="1:20" ht="24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43"/>
      <c r="L5" s="43"/>
      <c r="M5" s="43"/>
      <c r="N5" s="43"/>
      <c r="O5" s="20"/>
      <c r="P5" s="318"/>
      <c r="Q5" s="318"/>
      <c r="R5" s="318"/>
      <c r="S5" s="318"/>
      <c r="T5" s="318"/>
    </row>
    <row r="6" spans="1:20" ht="20.25">
      <c r="A6" s="319" t="s">
        <v>161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</row>
    <row r="7" spans="1:20">
      <c r="K7" s="26"/>
      <c r="L7" s="26"/>
      <c r="M7" s="26"/>
      <c r="N7" s="26"/>
      <c r="O7" s="16"/>
      <c r="P7" s="16"/>
      <c r="Q7" s="16"/>
      <c r="R7" s="4" t="s">
        <v>108</v>
      </c>
    </row>
    <row r="8" spans="1:20">
      <c r="A8" s="320" t="s">
        <v>109</v>
      </c>
      <c r="B8" s="321" t="s">
        <v>110</v>
      </c>
      <c r="C8" s="321"/>
      <c r="D8" s="321"/>
      <c r="E8" s="321"/>
      <c r="F8" s="320" t="s">
        <v>111</v>
      </c>
      <c r="G8" s="322" t="s">
        <v>112</v>
      </c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</row>
    <row r="9" spans="1:20" ht="201.75" customHeight="1">
      <c r="A9" s="320"/>
      <c r="B9" s="1" t="s">
        <v>113</v>
      </c>
      <c r="C9" s="1" t="s">
        <v>114</v>
      </c>
      <c r="D9" s="1" t="s">
        <v>115</v>
      </c>
      <c r="E9" s="1" t="s">
        <v>116</v>
      </c>
      <c r="F9" s="320"/>
      <c r="G9" s="51" t="s">
        <v>99</v>
      </c>
      <c r="H9" s="51" t="s">
        <v>100</v>
      </c>
      <c r="I9" s="51" t="s">
        <v>101</v>
      </c>
      <c r="J9" s="51" t="s">
        <v>102</v>
      </c>
      <c r="K9" s="51" t="s">
        <v>103</v>
      </c>
      <c r="L9" s="51" t="s">
        <v>21</v>
      </c>
      <c r="M9" s="51" t="s">
        <v>22</v>
      </c>
      <c r="N9" s="51" t="s">
        <v>23</v>
      </c>
      <c r="O9" s="51" t="s">
        <v>24</v>
      </c>
      <c r="P9" s="51" t="s">
        <v>25</v>
      </c>
      <c r="Q9" s="52" t="s">
        <v>26</v>
      </c>
      <c r="R9" s="52" t="s">
        <v>27</v>
      </c>
      <c r="S9" s="52" t="s">
        <v>28</v>
      </c>
      <c r="T9" s="52" t="s">
        <v>29</v>
      </c>
    </row>
    <row r="10" spans="1:20" s="47" customFormat="1" ht="20.25">
      <c r="A10" s="46" t="s">
        <v>45</v>
      </c>
      <c r="B10" s="46"/>
      <c r="C10" s="46"/>
      <c r="D10" s="46"/>
      <c r="E10" s="46"/>
      <c r="F10" s="49">
        <f>F12+F13</f>
        <v>9289</v>
      </c>
      <c r="G10" s="49">
        <f>G12+G13</f>
        <v>0</v>
      </c>
      <c r="H10" s="49">
        <f t="shared" ref="H10:T10" si="0">H12+H13</f>
        <v>1000</v>
      </c>
      <c r="I10" s="49">
        <f t="shared" si="0"/>
        <v>0</v>
      </c>
      <c r="J10" s="49">
        <f t="shared" si="0"/>
        <v>0</v>
      </c>
      <c r="K10" s="49">
        <f t="shared" si="0"/>
        <v>0</v>
      </c>
      <c r="L10" s="49">
        <f t="shared" si="0"/>
        <v>0</v>
      </c>
      <c r="M10" s="49">
        <f t="shared" si="0"/>
        <v>0</v>
      </c>
      <c r="N10" s="49">
        <f t="shared" si="0"/>
        <v>6289</v>
      </c>
      <c r="O10" s="49">
        <f t="shared" si="0"/>
        <v>0</v>
      </c>
      <c r="P10" s="49">
        <f t="shared" si="0"/>
        <v>0</v>
      </c>
      <c r="Q10" s="49">
        <f t="shared" si="0"/>
        <v>0</v>
      </c>
      <c r="R10" s="49">
        <f t="shared" si="0"/>
        <v>0</v>
      </c>
      <c r="S10" s="49">
        <f t="shared" si="0"/>
        <v>0</v>
      </c>
      <c r="T10" s="49">
        <f t="shared" si="0"/>
        <v>2000</v>
      </c>
    </row>
    <row r="11" spans="1:20">
      <c r="A11" s="48" t="s">
        <v>112</v>
      </c>
      <c r="B11" s="48"/>
      <c r="C11" s="48"/>
      <c r="D11" s="48"/>
      <c r="E11" s="4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50"/>
    </row>
    <row r="12" spans="1:20" s="7" customFormat="1" ht="57" hidden="1" customHeight="1">
      <c r="A12" s="12" t="s">
        <v>76</v>
      </c>
      <c r="B12" s="25" t="s">
        <v>51</v>
      </c>
      <c r="C12" s="25" t="s">
        <v>52</v>
      </c>
      <c r="D12" s="143" t="s">
        <v>177</v>
      </c>
      <c r="E12" s="25" t="s">
        <v>158</v>
      </c>
      <c r="F12" s="90">
        <f>SUM(G12:T12)</f>
        <v>0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0">
        <v>0</v>
      </c>
      <c r="T12" s="90">
        <v>0</v>
      </c>
    </row>
    <row r="13" spans="1:20" s="92" customFormat="1" ht="99.75" customHeight="1">
      <c r="A13" s="24" t="s">
        <v>12</v>
      </c>
      <c r="B13" s="25" t="s">
        <v>119</v>
      </c>
      <c r="C13" s="25" t="s">
        <v>118</v>
      </c>
      <c r="D13" s="25" t="s">
        <v>130</v>
      </c>
      <c r="E13" s="25" t="s">
        <v>158</v>
      </c>
      <c r="F13" s="90">
        <f>SUM(G13:T13)</f>
        <v>9289</v>
      </c>
      <c r="G13" s="90">
        <v>0</v>
      </c>
      <c r="H13" s="90">
        <v>1000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6289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0">
        <v>2000</v>
      </c>
    </row>
    <row r="14" spans="1:20" s="92" customFormat="1" ht="111.75" hidden="1" customHeight="1">
      <c r="A14" s="2" t="s">
        <v>131</v>
      </c>
      <c r="B14" s="25" t="s">
        <v>132</v>
      </c>
      <c r="C14" s="25" t="s">
        <v>52</v>
      </c>
      <c r="D14" s="25" t="s">
        <v>133</v>
      </c>
      <c r="E14" s="25" t="s">
        <v>158</v>
      </c>
      <c r="F14" s="90">
        <f>SUM(G14:T14)</f>
        <v>0</v>
      </c>
      <c r="G14" s="90">
        <v>0</v>
      </c>
      <c r="H14" s="90">
        <v>0</v>
      </c>
      <c r="I14" s="90">
        <v>0</v>
      </c>
      <c r="J14" s="90">
        <v>0</v>
      </c>
      <c r="K14" s="90">
        <v>0</v>
      </c>
      <c r="L14" s="90">
        <v>0</v>
      </c>
      <c r="M14" s="90">
        <v>0</v>
      </c>
      <c r="N14" s="90">
        <v>0</v>
      </c>
      <c r="O14" s="90">
        <v>0</v>
      </c>
      <c r="P14" s="90">
        <v>0</v>
      </c>
      <c r="Q14" s="90">
        <v>0</v>
      </c>
      <c r="R14" s="90">
        <v>0</v>
      </c>
      <c r="S14" s="90">
        <v>0</v>
      </c>
      <c r="T14" s="90">
        <v>0</v>
      </c>
    </row>
    <row r="16" spans="1:20">
      <c r="A16" s="13" t="s">
        <v>94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3" type="noConversion"/>
  <pageMargins left="0.75" right="0.75" top="1" bottom="1" header="0.5" footer="0.5"/>
  <pageSetup paperSize="9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</vt:i4>
      </vt:variant>
    </vt:vector>
  </HeadingPairs>
  <TitlesOfParts>
    <vt:vector size="17" baseType="lpstr">
      <vt:lpstr>казна</vt:lpstr>
      <vt:lpstr>программы</vt:lpstr>
      <vt:lpstr>нормативные обязательства</vt:lpstr>
      <vt:lpstr>гарантии</vt:lpstr>
      <vt:lpstr>расходы программы</vt:lpstr>
      <vt:lpstr>перечень догов</vt:lpstr>
      <vt:lpstr>иные</vt:lpstr>
      <vt:lpstr>субвенции</vt:lpstr>
      <vt:lpstr>субсидии</vt:lpstr>
      <vt:lpstr>сбалансирован</vt:lpstr>
      <vt:lpstr>выравнив</vt:lpstr>
      <vt:lpstr>Лист1</vt:lpstr>
      <vt:lpstr>'расходы программы'!Заголовки_для_печати</vt:lpstr>
      <vt:lpstr>гарантии!Область_печати</vt:lpstr>
      <vt:lpstr>'нормативные обязательства'!Область_печати</vt:lpstr>
      <vt:lpstr>программы!Область_печати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2019-11-08T09:11:37Z</cp:lastPrinted>
  <dcterms:created xsi:type="dcterms:W3CDTF">2011-10-14T11:35:08Z</dcterms:created>
  <dcterms:modified xsi:type="dcterms:W3CDTF">2021-11-03T05:17:20Z</dcterms:modified>
</cp:coreProperties>
</file>