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1" activeTab="3"/>
  </bookViews>
  <sheets>
    <sheet name="гарантии" sheetId="12" state="hidden" r:id="rId1"/>
    <sheet name="внут взаимст" sheetId="11" r:id="rId2"/>
    <sheet name="нормативные обязательства" sheetId="18" state="hidden" r:id="rId3"/>
    <sheet name="ведомственная" sheetId="2" r:id="rId4"/>
    <sheet name="расходы" sheetId="1" r:id="rId5"/>
    <sheet name="источники" sheetId="5" r:id="rId6"/>
    <sheet name="доходы" sheetId="3" r:id="rId7"/>
  </sheets>
  <definedNames>
    <definedName name="_xlnm.Print_Titles" localSheetId="3">ведомственная!$12:$12</definedName>
    <definedName name="_xlnm.Print_Titles" localSheetId="6">доходы!$9:$9</definedName>
    <definedName name="_xlnm.Print_Titles" localSheetId="5">источники!$7:$7</definedName>
    <definedName name="_xlnm.Print_Titles" localSheetId="4">расходы!$12:$12</definedName>
    <definedName name="_xlnm.Print_Area" localSheetId="3">ведомственная!$A$1:$H$442</definedName>
    <definedName name="_xlnm.Print_Area" localSheetId="1">'внут взаимст'!$A$1:$C$24</definedName>
    <definedName name="_xlnm.Print_Area" localSheetId="0">гарантии!$A$1:$H$17</definedName>
    <definedName name="_xlnm.Print_Area" localSheetId="6">доходы!$A$1:$D$807</definedName>
    <definedName name="_xlnm.Print_Area" localSheetId="5">источники!$A$1:$D$29</definedName>
    <definedName name="_xlnm.Print_Area" localSheetId="2">'нормативные обязательства'!$A$1:$E$14</definedName>
    <definedName name="_xlnm.Print_Area" localSheetId="4">расходы!$A$1:$G$385</definedName>
  </definedNames>
  <calcPr calcId="125725"/>
</workbook>
</file>

<file path=xl/calcChain.xml><?xml version="1.0" encoding="utf-8"?>
<calcChain xmlns="http://schemas.openxmlformats.org/spreadsheetml/2006/main">
  <c r="D119" i="2"/>
  <c r="C119"/>
  <c r="F166" i="1"/>
  <c r="C219"/>
  <c r="B219"/>
  <c r="G41"/>
  <c r="F41"/>
  <c r="F15" s="1"/>
  <c r="B74"/>
  <c r="C334"/>
  <c r="C56" i="2"/>
  <c r="C62"/>
  <c r="F14" i="1" l="1"/>
  <c r="D20" i="2"/>
  <c r="C20"/>
  <c r="C21" i="1"/>
  <c r="B21"/>
  <c r="D118" i="2"/>
  <c r="D117"/>
  <c r="D116"/>
  <c r="C118"/>
  <c r="C117"/>
  <c r="C116"/>
  <c r="G166" i="1"/>
  <c r="C218" l="1"/>
  <c r="C217"/>
  <c r="C216"/>
  <c r="B218"/>
  <c r="B217"/>
  <c r="B216"/>
  <c r="B220"/>
  <c r="C220"/>
  <c r="B81"/>
  <c r="B75"/>
  <c r="G14" i="2" l="1"/>
  <c r="C82"/>
  <c r="C332" i="1"/>
  <c r="H15" i="2"/>
  <c r="C215" i="1"/>
  <c r="D120" i="2"/>
  <c r="D115"/>
  <c r="D210"/>
  <c r="C210"/>
  <c r="D114"/>
  <c r="C114"/>
  <c r="D23"/>
  <c r="D22"/>
  <c r="C331" i="1"/>
  <c r="G15" i="2" l="1"/>
  <c r="C20" i="1"/>
  <c r="C19"/>
  <c r="C40"/>
  <c r="B40"/>
  <c r="C23"/>
  <c r="B215"/>
  <c r="D99" i="3"/>
  <c r="C99"/>
  <c r="D92"/>
  <c r="C92"/>
  <c r="D23"/>
  <c r="C23"/>
  <c r="C11" l="1"/>
  <c r="D740" l="1"/>
  <c r="C740"/>
  <c r="D211" i="2"/>
  <c r="C211"/>
  <c r="D214"/>
  <c r="C214"/>
  <c r="D121"/>
  <c r="C121"/>
  <c r="C268" i="1"/>
  <c r="C270"/>
  <c r="B270"/>
  <c r="B268"/>
  <c r="C165"/>
  <c r="B165"/>
  <c r="C207"/>
  <c r="B207"/>
  <c r="C184"/>
  <c r="B184"/>
  <c r="C182"/>
  <c r="B182"/>
  <c r="B181"/>
  <c r="B133"/>
  <c r="C134"/>
  <c r="B134"/>
  <c r="C135"/>
  <c r="B135"/>
  <c r="C166"/>
  <c r="B166"/>
  <c r="C167"/>
  <c r="B167"/>
  <c r="D110" i="2"/>
  <c r="C110"/>
  <c r="D109"/>
  <c r="C109"/>
  <c r="D287"/>
  <c r="C287"/>
  <c r="C289"/>
  <c r="D289"/>
  <c r="C290"/>
  <c r="D290"/>
  <c r="D247"/>
  <c r="C247"/>
  <c r="C248"/>
  <c r="D248"/>
  <c r="D216"/>
  <c r="C216"/>
  <c r="D113"/>
  <c r="C113"/>
  <c r="C104"/>
  <c r="D106"/>
  <c r="C106"/>
  <c r="D108"/>
  <c r="C108"/>
  <c r="F366"/>
  <c r="F364"/>
  <c r="F362"/>
  <c r="G355" i="1"/>
  <c r="G354" s="1"/>
  <c r="H380" i="2"/>
  <c r="G380"/>
  <c r="F381"/>
  <c r="H355"/>
  <c r="G355"/>
  <c r="H337"/>
  <c r="G267" i="1"/>
  <c r="G266" s="1"/>
  <c r="F267"/>
  <c r="D805" i="3" l="1"/>
  <c r="D739"/>
  <c r="C805"/>
  <c r="C739"/>
  <c r="H69" i="2"/>
  <c r="H68" s="1"/>
  <c r="G69"/>
  <c r="G68" s="1"/>
  <c r="F70"/>
  <c r="D70"/>
  <c r="C70"/>
  <c r="D69"/>
  <c r="C69"/>
  <c r="D68"/>
  <c r="C68"/>
  <c r="H265"/>
  <c r="G378" i="1" l="1"/>
  <c r="G377" s="1"/>
  <c r="F377"/>
  <c r="G375"/>
  <c r="G374"/>
  <c r="G373"/>
  <c r="G372" s="1"/>
  <c r="G371"/>
  <c r="G370" s="1"/>
  <c r="H218" i="2"/>
  <c r="D14" i="11"/>
  <c r="C14"/>
  <c r="C22" s="1"/>
  <c r="E10" i="18"/>
  <c r="H382" i="2"/>
  <c r="H379" s="1"/>
  <c r="H378" s="1"/>
  <c r="H375"/>
  <c r="H372"/>
  <c r="H367"/>
  <c r="H365"/>
  <c r="H363"/>
  <c r="H361"/>
  <c r="H352"/>
  <c r="H350"/>
  <c r="H346"/>
  <c r="H345" s="1"/>
  <c r="H343"/>
  <c r="H341"/>
  <c r="H339"/>
  <c r="H334"/>
  <c r="H332"/>
  <c r="H325"/>
  <c r="H316"/>
  <c r="H315" s="1"/>
  <c r="H313"/>
  <c r="H312" s="1"/>
  <c r="H305"/>
  <c r="H302"/>
  <c r="H299"/>
  <c r="H291"/>
  <c r="H288"/>
  <c r="H283"/>
  <c r="H281"/>
  <c r="H276"/>
  <c r="G252" i="1" s="1"/>
  <c r="H272" i="2"/>
  <c r="H270"/>
  <c r="H268"/>
  <c r="H262"/>
  <c r="H257"/>
  <c r="H244"/>
  <c r="H240"/>
  <c r="H235"/>
  <c r="H229"/>
  <c r="H226"/>
  <c r="H223"/>
  <c r="H208"/>
  <c r="H206"/>
  <c r="H204"/>
  <c r="H202"/>
  <c r="H200"/>
  <c r="H198"/>
  <c r="H196"/>
  <c r="H194"/>
  <c r="H192"/>
  <c r="H190"/>
  <c r="H188"/>
  <c r="H186"/>
  <c r="H184"/>
  <c r="H182"/>
  <c r="H180"/>
  <c r="H178"/>
  <c r="H176"/>
  <c r="H174"/>
  <c r="H172"/>
  <c r="H170"/>
  <c r="H168"/>
  <c r="H166"/>
  <c r="H164"/>
  <c r="H162"/>
  <c r="H160"/>
  <c r="H158"/>
  <c r="H156"/>
  <c r="H154"/>
  <c r="H150"/>
  <c r="H148"/>
  <c r="H146"/>
  <c r="H144"/>
  <c r="H142"/>
  <c r="H140"/>
  <c r="H136"/>
  <c r="H131"/>
  <c r="H112"/>
  <c r="H111" s="1"/>
  <c r="H106"/>
  <c r="H105" s="1"/>
  <c r="H104" s="1"/>
  <c r="H92"/>
  <c r="H85"/>
  <c r="H84" s="1"/>
  <c r="H74"/>
  <c r="H72"/>
  <c r="H65"/>
  <c r="H54"/>
  <c r="H52"/>
  <c r="H50"/>
  <c r="H48"/>
  <c r="H45"/>
  <c r="H42"/>
  <c r="H39"/>
  <c r="H33"/>
  <c r="H32" s="1"/>
  <c r="H30"/>
  <c r="H27" s="1"/>
  <c r="G368" i="1"/>
  <c r="G367" s="1"/>
  <c r="G366" s="1"/>
  <c r="G365"/>
  <c r="G364" s="1"/>
  <c r="G363" s="1"/>
  <c r="G361"/>
  <c r="G360" s="1"/>
  <c r="G359" s="1"/>
  <c r="G358" s="1"/>
  <c r="G357"/>
  <c r="G356" s="1"/>
  <c r="G353" s="1"/>
  <c r="G352" s="1"/>
  <c r="G351"/>
  <c r="G350" s="1"/>
  <c r="G349" s="1"/>
  <c r="G348"/>
  <c r="G342"/>
  <c r="G341" s="1"/>
  <c r="G327"/>
  <c r="G326"/>
  <c r="G324"/>
  <c r="G323"/>
  <c r="G318"/>
  <c r="G317" s="1"/>
  <c r="G316"/>
  <c r="G315" s="1"/>
  <c r="G314"/>
  <c r="G313" s="1"/>
  <c r="G310"/>
  <c r="G309" s="1"/>
  <c r="G305"/>
  <c r="G304"/>
  <c r="G302"/>
  <c r="G301"/>
  <c r="G299"/>
  <c r="G298" s="1"/>
  <c r="G295"/>
  <c r="G294"/>
  <c r="G290"/>
  <c r="G289"/>
  <c r="G286"/>
  <c r="G285" s="1"/>
  <c r="G284"/>
  <c r="G283"/>
  <c r="G280"/>
  <c r="G279" s="1"/>
  <c r="G278"/>
  <c r="G276" s="1"/>
  <c r="G275"/>
  <c r="G274"/>
  <c r="G273"/>
  <c r="G272"/>
  <c r="G269"/>
  <c r="G262"/>
  <c r="G261" s="1"/>
  <c r="G260"/>
  <c r="G259" s="1"/>
  <c r="G258"/>
  <c r="G257" s="1"/>
  <c r="G254"/>
  <c r="G248"/>
  <c r="G247" s="1"/>
  <c r="G246"/>
  <c r="G245" s="1"/>
  <c r="G244"/>
  <c r="G243" s="1"/>
  <c r="G242"/>
  <c r="G240" s="1"/>
  <c r="G239"/>
  <c r="G237" s="1"/>
  <c r="G232"/>
  <c r="G230" s="1"/>
  <c r="G221"/>
  <c r="G214"/>
  <c r="G212" s="1"/>
  <c r="G210"/>
  <c r="G208" s="1"/>
  <c r="G204"/>
  <c r="G203" s="1"/>
  <c r="G198"/>
  <c r="G197" s="1"/>
  <c r="G196"/>
  <c r="G194" s="1"/>
  <c r="G193"/>
  <c r="G191" s="1"/>
  <c r="G187"/>
  <c r="G186" s="1"/>
  <c r="G182"/>
  <c r="G176"/>
  <c r="G175" s="1"/>
  <c r="G174"/>
  <c r="G173" s="1"/>
  <c r="G170"/>
  <c r="G168" s="1"/>
  <c r="G165"/>
  <c r="G164"/>
  <c r="G163" s="1"/>
  <c r="G162"/>
  <c r="G161" s="1"/>
  <c r="G160"/>
  <c r="G159" s="1"/>
  <c r="G158"/>
  <c r="G157" s="1"/>
  <c r="G156"/>
  <c r="G155"/>
  <c r="G154"/>
  <c r="G153"/>
  <c r="G152"/>
  <c r="G151" s="1"/>
  <c r="G150"/>
  <c r="G149" s="1"/>
  <c r="G148"/>
  <c r="G147" s="1"/>
  <c r="G146"/>
  <c r="G145" s="1"/>
  <c r="G144"/>
  <c r="G143" s="1"/>
  <c r="G142"/>
  <c r="G141" s="1"/>
  <c r="G140"/>
  <c r="G139" s="1"/>
  <c r="G138"/>
  <c r="G137" s="1"/>
  <c r="G136"/>
  <c r="G135" s="1"/>
  <c r="G134"/>
  <c r="G132"/>
  <c r="G131" s="1"/>
  <c r="G130"/>
  <c r="G129" s="1"/>
  <c r="G128"/>
  <c r="G127" s="1"/>
  <c r="G126"/>
  <c r="G125" s="1"/>
  <c r="G124"/>
  <c r="G123" s="1"/>
  <c r="G122"/>
  <c r="G121" s="1"/>
  <c r="G120"/>
  <c r="G119" s="1"/>
  <c r="G118"/>
  <c r="G117" s="1"/>
  <c r="G116"/>
  <c r="G115" s="1"/>
  <c r="G114"/>
  <c r="G113" s="1"/>
  <c r="G112"/>
  <c r="G111" s="1"/>
  <c r="G108"/>
  <c r="G107" s="1"/>
  <c r="G106"/>
  <c r="G105" s="1"/>
  <c r="G104"/>
  <c r="G103"/>
  <c r="G102"/>
  <c r="G101" s="1"/>
  <c r="G100"/>
  <c r="G99" s="1"/>
  <c r="G98"/>
  <c r="G97" s="1"/>
  <c r="G94"/>
  <c r="G93" s="1"/>
  <c r="G90"/>
  <c r="G89"/>
  <c r="G85"/>
  <c r="G84" s="1"/>
  <c r="G73"/>
  <c r="G72" s="1"/>
  <c r="G71" s="1"/>
  <c r="G70" s="1"/>
  <c r="G69"/>
  <c r="G68" s="1"/>
  <c r="G67"/>
  <c r="G66" s="1"/>
  <c r="G65"/>
  <c r="G64" s="1"/>
  <c r="G63"/>
  <c r="G62" s="1"/>
  <c r="G61"/>
  <c r="G60" s="1"/>
  <c r="G53"/>
  <c r="G52"/>
  <c r="G50"/>
  <c r="G49"/>
  <c r="G47"/>
  <c r="G46"/>
  <c r="G38"/>
  <c r="G37" s="1"/>
  <c r="G36" s="1"/>
  <c r="G35"/>
  <c r="G34" s="1"/>
  <c r="G31" s="1"/>
  <c r="G30"/>
  <c r="G29"/>
  <c r="G19"/>
  <c r="G16"/>
  <c r="D19" i="5"/>
  <c r="D17"/>
  <c r="D14" s="1"/>
  <c r="G15" i="1" l="1"/>
  <c r="G14"/>
  <c r="G369"/>
  <c r="G362" s="1"/>
  <c r="G88"/>
  <c r="G87" s="1"/>
  <c r="H371" i="2"/>
  <c r="H349"/>
  <c r="H336"/>
  <c r="H324"/>
  <c r="H311"/>
  <c r="H298"/>
  <c r="H213"/>
  <c r="H130"/>
  <c r="H129" s="1"/>
  <c r="H124" s="1"/>
  <c r="H87"/>
  <c r="H71"/>
  <c r="H67" s="1"/>
  <c r="G336" i="1"/>
  <c r="G325"/>
  <c r="G322"/>
  <c r="G303"/>
  <c r="G300"/>
  <c r="G288"/>
  <c r="G282"/>
  <c r="G271"/>
  <c r="G181"/>
  <c r="G172"/>
  <c r="G51"/>
  <c r="G48"/>
  <c r="G45"/>
  <c r="G28"/>
  <c r="G27" s="1"/>
  <c r="D799" i="3"/>
  <c r="H14" i="2" l="1"/>
  <c r="G281" i="1"/>
  <c r="H348" i="2"/>
  <c r="G86" i="1"/>
  <c r="G297"/>
  <c r="G265"/>
  <c r="H323" i="2"/>
  <c r="H318" s="1"/>
  <c r="H212"/>
  <c r="G321" i="1"/>
  <c r="G180" l="1"/>
  <c r="G296"/>
  <c r="D809" i="3"/>
  <c r="C358" i="1"/>
  <c r="F284"/>
  <c r="F210"/>
  <c r="F290"/>
  <c r="G299" i="2"/>
  <c r="G112"/>
  <c r="E365" i="1"/>
  <c r="E375"/>
  <c r="E373"/>
  <c r="E368"/>
  <c r="E267"/>
  <c r="B24"/>
  <c r="B25"/>
  <c r="B26"/>
  <c r="B16"/>
  <c r="B17"/>
  <c r="B18"/>
  <c r="E361"/>
  <c r="E355"/>
  <c r="E338"/>
  <c r="E351"/>
  <c r="E348"/>
  <c r="E346"/>
  <c r="E344"/>
  <c r="E342"/>
  <c r="E340"/>
  <c r="F89" i="2"/>
  <c r="F95"/>
  <c r="F97"/>
  <c r="F91"/>
  <c r="E335" i="1"/>
  <c r="F327"/>
  <c r="F324"/>
  <c r="B327"/>
  <c r="C327"/>
  <c r="E324"/>
  <c r="E323"/>
  <c r="C324"/>
  <c r="B324"/>
  <c r="F308"/>
  <c r="C308"/>
  <c r="B308"/>
  <c r="G358" i="2"/>
  <c r="D360"/>
  <c r="C360"/>
  <c r="F305" i="1"/>
  <c r="F304"/>
  <c r="C305"/>
  <c r="B305"/>
  <c r="C302"/>
  <c r="B302"/>
  <c r="F302"/>
  <c r="F301"/>
  <c r="B259"/>
  <c r="B260"/>
  <c r="C259"/>
  <c r="C260"/>
  <c r="C289"/>
  <c r="C290"/>
  <c r="B290"/>
  <c r="E286"/>
  <c r="E283"/>
  <c r="C284"/>
  <c r="B284"/>
  <c r="F269"/>
  <c r="E92"/>
  <c r="E162"/>
  <c r="E160"/>
  <c r="E158"/>
  <c r="E156"/>
  <c r="E154"/>
  <c r="E152"/>
  <c r="E150"/>
  <c r="E148"/>
  <c r="E146"/>
  <c r="E144"/>
  <c r="E142"/>
  <c r="E140"/>
  <c r="E138"/>
  <c r="E136"/>
  <c r="E132"/>
  <c r="E130"/>
  <c r="E128"/>
  <c r="E126"/>
  <c r="E124"/>
  <c r="E122"/>
  <c r="E120"/>
  <c r="E118"/>
  <c r="E116"/>
  <c r="E114"/>
  <c r="E112"/>
  <c r="E108"/>
  <c r="E106"/>
  <c r="E104"/>
  <c r="E102"/>
  <c r="E100"/>
  <c r="E98"/>
  <c r="E94"/>
  <c r="E164"/>
  <c r="F90"/>
  <c r="C90"/>
  <c r="B90"/>
  <c r="E90"/>
  <c r="E89"/>
  <c r="E81"/>
  <c r="E78"/>
  <c r="E73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9"/>
  <c r="F39"/>
  <c r="E38"/>
  <c r="E35"/>
  <c r="E30"/>
  <c r="B29"/>
  <c r="C30"/>
  <c r="B30"/>
  <c r="E29"/>
  <c r="E26"/>
  <c r="E18"/>
  <c r="C16"/>
  <c r="C17"/>
  <c r="C18"/>
  <c r="F26" i="2"/>
  <c r="F34"/>
  <c r="D284"/>
  <c r="D283"/>
  <c r="F376"/>
  <c r="F383"/>
  <c r="G375"/>
  <c r="F373"/>
  <c r="F377"/>
  <c r="D377"/>
  <c r="C377"/>
  <c r="D376"/>
  <c r="C376"/>
  <c r="G372"/>
  <c r="F374"/>
  <c r="D374"/>
  <c r="C374"/>
  <c r="F370"/>
  <c r="F359"/>
  <c r="F368"/>
  <c r="D355"/>
  <c r="D356"/>
  <c r="C356"/>
  <c r="C353"/>
  <c r="D353"/>
  <c r="G352"/>
  <c r="F356"/>
  <c r="F353"/>
  <c r="F347"/>
  <c r="F357"/>
  <c r="F354"/>
  <c r="F351"/>
  <c r="F342"/>
  <c r="F340"/>
  <c r="F344"/>
  <c r="F338"/>
  <c r="F314"/>
  <c r="F317"/>
  <c r="G283"/>
  <c r="G305"/>
  <c r="F307"/>
  <c r="D307"/>
  <c r="C307"/>
  <c r="F306"/>
  <c r="D306"/>
  <c r="C306"/>
  <c r="F303"/>
  <c r="F301"/>
  <c r="D303"/>
  <c r="C303"/>
  <c r="D300"/>
  <c r="D301"/>
  <c r="C300"/>
  <c r="C301"/>
  <c r="F300"/>
  <c r="F209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D133"/>
  <c r="C133"/>
  <c r="F123"/>
  <c r="G105"/>
  <c r="F108"/>
  <c r="F103"/>
  <c r="F99"/>
  <c r="F93"/>
  <c r="F86"/>
  <c r="D61"/>
  <c r="F62"/>
  <c r="F59"/>
  <c r="F47"/>
  <c r="F46"/>
  <c r="G45"/>
  <c r="C47"/>
  <c r="G42"/>
  <c r="F44"/>
  <c r="F43"/>
  <c r="C44"/>
  <c r="G39"/>
  <c r="C41"/>
  <c r="F38"/>
  <c r="F37"/>
  <c r="C38"/>
  <c r="F31"/>
  <c r="F18"/>
  <c r="D812" i="3" l="1"/>
  <c r="F303" i="1"/>
  <c r="F300"/>
  <c r="G268" i="2"/>
  <c r="F198" i="1"/>
  <c r="F197" s="1"/>
  <c r="C197"/>
  <c r="C198"/>
  <c r="B197"/>
  <c r="B198"/>
  <c r="G229" i="2"/>
  <c r="D230"/>
  <c r="D229"/>
  <c r="C230"/>
  <c r="C229"/>
  <c r="G226"/>
  <c r="F318" i="1"/>
  <c r="F317" s="1"/>
  <c r="C317"/>
  <c r="C318"/>
  <c r="B317"/>
  <c r="B318"/>
  <c r="F262"/>
  <c r="F261" s="1"/>
  <c r="C261"/>
  <c r="C262"/>
  <c r="B261"/>
  <c r="B262"/>
  <c r="F246"/>
  <c r="F245" s="1"/>
  <c r="F248"/>
  <c r="G272" i="2"/>
  <c r="D273"/>
  <c r="C273"/>
  <c r="D272"/>
  <c r="C272"/>
  <c r="C245" i="1"/>
  <c r="C246"/>
  <c r="B245"/>
  <c r="B246"/>
  <c r="G270" i="2"/>
  <c r="D271"/>
  <c r="C271"/>
  <c r="D270"/>
  <c r="C270"/>
  <c r="F200" i="1"/>
  <c r="F199" s="1"/>
  <c r="C199"/>
  <c r="C200"/>
  <c r="B199"/>
  <c r="B200"/>
  <c r="G231" i="2"/>
  <c r="D231"/>
  <c r="D232"/>
  <c r="C231"/>
  <c r="C232"/>
  <c r="F85" i="1"/>
  <c r="F84" s="1"/>
  <c r="C84"/>
  <c r="C85"/>
  <c r="B84"/>
  <c r="B85"/>
  <c r="G65" i="2"/>
  <c r="D65"/>
  <c r="D66"/>
  <c r="C65"/>
  <c r="C66"/>
  <c r="F277" i="1" l="1"/>
  <c r="C277"/>
  <c r="B277"/>
  <c r="G296" i="2"/>
  <c r="D297"/>
  <c r="C297"/>
  <c r="D296"/>
  <c r="C296"/>
  <c r="F244" i="1"/>
  <c r="F243" s="1"/>
  <c r="C243"/>
  <c r="C244"/>
  <c r="B243"/>
  <c r="B244"/>
  <c r="D268" i="2"/>
  <c r="D269"/>
  <c r="C269"/>
  <c r="C268"/>
  <c r="F69" i="1"/>
  <c r="F68" s="1"/>
  <c r="B68"/>
  <c r="B69"/>
  <c r="G54" i="2"/>
  <c r="C54"/>
  <c r="C55"/>
  <c r="F316" i="1"/>
  <c r="F315" s="1"/>
  <c r="C315"/>
  <c r="C316"/>
  <c r="B315"/>
  <c r="B316"/>
  <c r="F258"/>
  <c r="F257" s="1"/>
  <c r="G367" i="2"/>
  <c r="D368"/>
  <c r="C368"/>
  <c r="D367"/>
  <c r="C367"/>
  <c r="G332"/>
  <c r="D333"/>
  <c r="C333"/>
  <c r="D332"/>
  <c r="C332"/>
  <c r="C258" i="1"/>
  <c r="C257"/>
  <c r="B258"/>
  <c r="B257"/>
  <c r="F204"/>
  <c r="F203" s="1"/>
  <c r="C204"/>
  <c r="B204"/>
  <c r="C203"/>
  <c r="B203"/>
  <c r="G281" i="2"/>
  <c r="D282"/>
  <c r="D281"/>
  <c r="C282"/>
  <c r="C281"/>
  <c r="G235"/>
  <c r="D235"/>
  <c r="D236"/>
  <c r="C235"/>
  <c r="C236"/>
  <c r="F373" i="1"/>
  <c r="F372" s="1"/>
  <c r="F371"/>
  <c r="F370" s="1"/>
  <c r="F365"/>
  <c r="F364" s="1"/>
  <c r="F363" s="1"/>
  <c r="F368"/>
  <c r="F367" s="1"/>
  <c r="F366" s="1"/>
  <c r="F164"/>
  <c r="F163" s="1"/>
  <c r="F165"/>
  <c r="F89"/>
  <c r="F88" s="1"/>
  <c r="F92"/>
  <c r="F91" s="1"/>
  <c r="F130"/>
  <c r="F129" s="1"/>
  <c r="F108"/>
  <c r="F107" s="1"/>
  <c r="F110"/>
  <c r="F109" s="1"/>
  <c r="F138"/>
  <c r="F137" s="1"/>
  <c r="F142"/>
  <c r="F141" s="1"/>
  <c r="F146"/>
  <c r="F145" s="1"/>
  <c r="F148"/>
  <c r="F147" s="1"/>
  <c r="F158"/>
  <c r="F157" s="1"/>
  <c r="F162"/>
  <c r="F161" s="1"/>
  <c r="F160"/>
  <c r="F159" s="1"/>
  <c r="F152"/>
  <c r="F151" s="1"/>
  <c r="F94"/>
  <c r="F93" s="1"/>
  <c r="F98"/>
  <c r="F97" s="1"/>
  <c r="F100"/>
  <c r="F99" s="1"/>
  <c r="F102"/>
  <c r="F101" s="1"/>
  <c r="F106"/>
  <c r="F105" s="1"/>
  <c r="F112"/>
  <c r="F111" s="1"/>
  <c r="F114"/>
  <c r="F113" s="1"/>
  <c r="F118"/>
  <c r="F117" s="1"/>
  <c r="F120"/>
  <c r="F119" s="1"/>
  <c r="F124"/>
  <c r="F123" s="1"/>
  <c r="F136"/>
  <c r="F116"/>
  <c r="F115" s="1"/>
  <c r="F122"/>
  <c r="F121" s="1"/>
  <c r="F140"/>
  <c r="F139" s="1"/>
  <c r="F126"/>
  <c r="F125" s="1"/>
  <c r="F128"/>
  <c r="F127" s="1"/>
  <c r="F144"/>
  <c r="F143" s="1"/>
  <c r="F169"/>
  <c r="F170"/>
  <c r="F171"/>
  <c r="F168" s="1"/>
  <c r="F174"/>
  <c r="F173" s="1"/>
  <c r="F176"/>
  <c r="F175" s="1"/>
  <c r="F256"/>
  <c r="F255" s="1"/>
  <c r="F209"/>
  <c r="F211"/>
  <c r="F213"/>
  <c r="F214"/>
  <c r="F221"/>
  <c r="F222"/>
  <c r="F228"/>
  <c r="F229"/>
  <c r="F231"/>
  <c r="F232"/>
  <c r="F238"/>
  <c r="F239"/>
  <c r="F241"/>
  <c r="F240" s="1"/>
  <c r="F242"/>
  <c r="F236"/>
  <c r="F235" s="1"/>
  <c r="F224"/>
  <c r="F226"/>
  <c r="F234"/>
  <c r="F233" s="1"/>
  <c r="F247"/>
  <c r="F250"/>
  <c r="F251"/>
  <c r="F249" s="1"/>
  <c r="C255"/>
  <c r="C256"/>
  <c r="B255"/>
  <c r="B256"/>
  <c r="G279" i="2"/>
  <c r="D280"/>
  <c r="D279"/>
  <c r="C280"/>
  <c r="C279"/>
  <c r="D233"/>
  <c r="D234"/>
  <c r="F183" i="1"/>
  <c r="F182" s="1"/>
  <c r="F185"/>
  <c r="F192"/>
  <c r="F193"/>
  <c r="F195"/>
  <c r="F196"/>
  <c r="F190"/>
  <c r="F189" s="1"/>
  <c r="G237" i="2"/>
  <c r="F205" i="1" s="1"/>
  <c r="F187"/>
  <c r="F186" s="1"/>
  <c r="F188"/>
  <c r="F202"/>
  <c r="F201" s="1"/>
  <c r="C202"/>
  <c r="B202"/>
  <c r="C201"/>
  <c r="B201"/>
  <c r="G223" i="2"/>
  <c r="G221"/>
  <c r="G218"/>
  <c r="G233"/>
  <c r="C233"/>
  <c r="C234"/>
  <c r="F312" i="1"/>
  <c r="C312"/>
  <c r="B312"/>
  <c r="G174" i="2"/>
  <c r="F132" i="1" s="1"/>
  <c r="F131" s="1"/>
  <c r="G196" i="2"/>
  <c r="F153" i="1" s="1"/>
  <c r="G198" i="2"/>
  <c r="F155" i="1" s="1"/>
  <c r="C144"/>
  <c r="B144"/>
  <c r="C143"/>
  <c r="B143"/>
  <c r="G186" i="2"/>
  <c r="G188"/>
  <c r="G204"/>
  <c r="G208"/>
  <c r="G206"/>
  <c r="G176"/>
  <c r="G178"/>
  <c r="G182"/>
  <c r="G190"/>
  <c r="G200"/>
  <c r="G202"/>
  <c r="G172"/>
  <c r="D184"/>
  <c r="D187"/>
  <c r="C187"/>
  <c r="D186"/>
  <c r="C186"/>
  <c r="C132" i="1"/>
  <c r="B132"/>
  <c r="C131"/>
  <c r="B131"/>
  <c r="D175" i="2"/>
  <c r="C175"/>
  <c r="D174"/>
  <c r="C174"/>
  <c r="G184"/>
  <c r="G142"/>
  <c r="C128" i="1"/>
  <c r="B128"/>
  <c r="C127"/>
  <c r="B127"/>
  <c r="G170" i="2"/>
  <c r="D170"/>
  <c r="D171"/>
  <c r="C170"/>
  <c r="C171"/>
  <c r="C126" i="1"/>
  <c r="B126"/>
  <c r="C125"/>
  <c r="B125"/>
  <c r="G168" i="2"/>
  <c r="C166"/>
  <c r="D169"/>
  <c r="C169"/>
  <c r="D168"/>
  <c r="C168"/>
  <c r="D167"/>
  <c r="C167"/>
  <c r="G192"/>
  <c r="F150" i="1" s="1"/>
  <c r="F149" s="1"/>
  <c r="G146" i="2"/>
  <c r="F103" i="1" s="1"/>
  <c r="C140"/>
  <c r="B140"/>
  <c r="C139"/>
  <c r="B139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7"/>
  <c r="G126" s="1"/>
  <c r="G125" s="1"/>
  <c r="D182"/>
  <c r="D183"/>
  <c r="C182"/>
  <c r="C183"/>
  <c r="C122" i="1"/>
  <c r="B122"/>
  <c r="C121"/>
  <c r="B121"/>
  <c r="D164" i="2"/>
  <c r="D165"/>
  <c r="C164"/>
  <c r="C165"/>
  <c r="C116" i="1"/>
  <c r="B116"/>
  <c r="C115"/>
  <c r="B115"/>
  <c r="C156" i="2"/>
  <c r="D159"/>
  <c r="C159"/>
  <c r="D158"/>
  <c r="C158"/>
  <c r="F299" i="1"/>
  <c r="F298" s="1"/>
  <c r="F307"/>
  <c r="F306" s="1"/>
  <c r="F311"/>
  <c r="F310"/>
  <c r="F314"/>
  <c r="F313" s="1"/>
  <c r="F320"/>
  <c r="F319" s="1"/>
  <c r="F323"/>
  <c r="F322" s="1"/>
  <c r="F326"/>
  <c r="F325" s="1"/>
  <c r="C320"/>
  <c r="B320"/>
  <c r="C319"/>
  <c r="B319"/>
  <c r="G369" i="2"/>
  <c r="G350"/>
  <c r="G361"/>
  <c r="G363"/>
  <c r="G365"/>
  <c r="C369"/>
  <c r="D370"/>
  <c r="C370"/>
  <c r="D369"/>
  <c r="G276"/>
  <c r="F252" i="1" s="1"/>
  <c r="G285" i="2"/>
  <c r="F263" i="1" s="1"/>
  <c r="F273"/>
  <c r="F272"/>
  <c r="F271" s="1"/>
  <c r="F266"/>
  <c r="F278"/>
  <c r="F280"/>
  <c r="F279" s="1"/>
  <c r="G339" i="2"/>
  <c r="F274" i="1" s="1"/>
  <c r="F283"/>
  <c r="F282" s="1"/>
  <c r="F286"/>
  <c r="F287"/>
  <c r="F289"/>
  <c r="F288" s="1"/>
  <c r="F260"/>
  <c r="F259" s="1"/>
  <c r="G308" i="2"/>
  <c r="G346"/>
  <c r="F294" i="1" s="1"/>
  <c r="F19"/>
  <c r="F26"/>
  <c r="F25" s="1"/>
  <c r="F24" s="1"/>
  <c r="F29"/>
  <c r="F33"/>
  <c r="F32" s="1"/>
  <c r="F35"/>
  <c r="F34" s="1"/>
  <c r="F38"/>
  <c r="F37" s="1"/>
  <c r="F46"/>
  <c r="F45" s="1"/>
  <c r="F49"/>
  <c r="F48" s="1"/>
  <c r="F52"/>
  <c r="F51" s="1"/>
  <c r="F55"/>
  <c r="F54" s="1"/>
  <c r="F61"/>
  <c r="F60" s="1"/>
  <c r="F63"/>
  <c r="F62" s="1"/>
  <c r="F56"/>
  <c r="F65"/>
  <c r="F64" s="1"/>
  <c r="F67"/>
  <c r="F66" s="1"/>
  <c r="F58"/>
  <c r="F73"/>
  <c r="F72" s="1"/>
  <c r="F71" s="1"/>
  <c r="F70" s="1"/>
  <c r="F78"/>
  <c r="F77" s="1"/>
  <c r="F83"/>
  <c r="F82" s="1"/>
  <c r="F342"/>
  <c r="F341" s="1"/>
  <c r="F346"/>
  <c r="F345" s="1"/>
  <c r="F348"/>
  <c r="F340"/>
  <c r="F339" s="1"/>
  <c r="F338"/>
  <c r="F337" s="1"/>
  <c r="F344"/>
  <c r="F343" s="1"/>
  <c r="F351"/>
  <c r="F350" s="1"/>
  <c r="F349" s="1"/>
  <c r="F355"/>
  <c r="F354" s="1"/>
  <c r="F357"/>
  <c r="F356" s="1"/>
  <c r="F361"/>
  <c r="F360" s="1"/>
  <c r="F359" s="1"/>
  <c r="F358" s="1"/>
  <c r="F374"/>
  <c r="F330"/>
  <c r="F329" s="1"/>
  <c r="F328" s="1"/>
  <c r="F179"/>
  <c r="F178" s="1"/>
  <c r="F177" s="1"/>
  <c r="B251"/>
  <c r="B186"/>
  <c r="B187"/>
  <c r="B188"/>
  <c r="C188"/>
  <c r="C187"/>
  <c r="C186"/>
  <c r="D218" i="2"/>
  <c r="C218"/>
  <c r="D220"/>
  <c r="C220"/>
  <c r="D219"/>
  <c r="C219"/>
  <c r="B39" i="1"/>
  <c r="E311"/>
  <c r="G274" i="2"/>
  <c r="G240"/>
  <c r="G244"/>
  <c r="G254"/>
  <c r="G257"/>
  <c r="G262"/>
  <c r="G265"/>
  <c r="G260"/>
  <c r="G250"/>
  <c r="G252"/>
  <c r="C250" i="1"/>
  <c r="B250"/>
  <c r="C249"/>
  <c r="B249"/>
  <c r="G80" i="2"/>
  <c r="G79" s="1"/>
  <c r="G77"/>
  <c r="G76" s="1"/>
  <c r="G102"/>
  <c r="G101" s="1"/>
  <c r="G100" s="1"/>
  <c r="G96"/>
  <c r="G94"/>
  <c r="G92"/>
  <c r="G90"/>
  <c r="G88"/>
  <c r="G85"/>
  <c r="G84" s="1"/>
  <c r="G48"/>
  <c r="G50"/>
  <c r="G52"/>
  <c r="G25"/>
  <c r="G24" s="1"/>
  <c r="G28"/>
  <c r="G30"/>
  <c r="G33"/>
  <c r="G32" s="1"/>
  <c r="G58"/>
  <c r="G63"/>
  <c r="G74"/>
  <c r="G72"/>
  <c r="G288"/>
  <c r="G291"/>
  <c r="G294"/>
  <c r="G302"/>
  <c r="G313"/>
  <c r="G312" s="1"/>
  <c r="G316"/>
  <c r="G315" s="1"/>
  <c r="G122"/>
  <c r="G325"/>
  <c r="G330"/>
  <c r="G328"/>
  <c r="G334"/>
  <c r="G337"/>
  <c r="G341"/>
  <c r="G343"/>
  <c r="G345"/>
  <c r="G382"/>
  <c r="G321"/>
  <c r="G320" s="1"/>
  <c r="G319" s="1"/>
  <c r="C799" i="3"/>
  <c r="C344" i="1"/>
  <c r="C343"/>
  <c r="D95" i="2"/>
  <c r="D94"/>
  <c r="C247" i="1"/>
  <c r="C248"/>
  <c r="B247"/>
  <c r="B248"/>
  <c r="D335" i="2"/>
  <c r="C335"/>
  <c r="D334"/>
  <c r="C334"/>
  <c r="B59" i="1"/>
  <c r="B58"/>
  <c r="C123" i="2"/>
  <c r="C122"/>
  <c r="C82" i="1"/>
  <c r="C83"/>
  <c r="D64" i="2"/>
  <c r="C64"/>
  <c r="D63"/>
  <c r="C63"/>
  <c r="C233" i="1"/>
  <c r="C234"/>
  <c r="B233"/>
  <c r="B234"/>
  <c r="D328" i="2"/>
  <c r="D329"/>
  <c r="C328"/>
  <c r="C329"/>
  <c r="C136" i="1"/>
  <c r="B136"/>
  <c r="C124"/>
  <c r="B124"/>
  <c r="C123"/>
  <c r="B123"/>
  <c r="C120"/>
  <c r="B120"/>
  <c r="C119"/>
  <c r="B119"/>
  <c r="C118"/>
  <c r="B118"/>
  <c r="C117"/>
  <c r="B117"/>
  <c r="C114"/>
  <c r="B114"/>
  <c r="C113"/>
  <c r="B113"/>
  <c r="C112"/>
  <c r="B112"/>
  <c r="C111"/>
  <c r="B111"/>
  <c r="C106"/>
  <c r="B106"/>
  <c r="C105"/>
  <c r="B105"/>
  <c r="C102"/>
  <c r="B102"/>
  <c r="C101"/>
  <c r="B101"/>
  <c r="C100"/>
  <c r="B100"/>
  <c r="C99"/>
  <c r="B99"/>
  <c r="C98"/>
  <c r="B98"/>
  <c r="C97"/>
  <c r="B97"/>
  <c r="D144" i="2"/>
  <c r="C94" i="1"/>
  <c r="B94"/>
  <c r="C93"/>
  <c r="B93"/>
  <c r="C198" i="2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D136"/>
  <c r="D137"/>
  <c r="C136"/>
  <c r="C137"/>
  <c r="C300" i="1"/>
  <c r="C301"/>
  <c r="B300"/>
  <c r="B301"/>
  <c r="B303"/>
  <c r="D352" i="2"/>
  <c r="D354"/>
  <c r="C352"/>
  <c r="C354"/>
  <c r="B66" i="1"/>
  <c r="B67"/>
  <c r="C53" i="2"/>
  <c r="C52"/>
  <c r="B155" i="1"/>
  <c r="C155"/>
  <c r="C19" i="5"/>
  <c r="C150" i="1"/>
  <c r="B150"/>
  <c r="C149"/>
  <c r="B149"/>
  <c r="D193" i="2"/>
  <c r="C193"/>
  <c r="D192"/>
  <c r="C192"/>
  <c r="C164" i="1"/>
  <c r="B164"/>
  <c r="C163"/>
  <c r="B163"/>
  <c r="D207" i="2"/>
  <c r="C207"/>
  <c r="D206"/>
  <c r="C206"/>
  <c r="C203"/>
  <c r="B64" i="1"/>
  <c r="B65"/>
  <c r="D73" i="2"/>
  <c r="C73"/>
  <c r="D72"/>
  <c r="C72"/>
  <c r="F225" i="1"/>
  <c r="F223"/>
  <c r="C223"/>
  <c r="C224"/>
  <c r="C225"/>
  <c r="C226"/>
  <c r="B223"/>
  <c r="B224"/>
  <c r="B225"/>
  <c r="B226"/>
  <c r="D250" i="2"/>
  <c r="D251"/>
  <c r="D252"/>
  <c r="D253"/>
  <c r="C250"/>
  <c r="C251"/>
  <c r="C252"/>
  <c r="C253"/>
  <c r="F57" i="1"/>
  <c r="B56"/>
  <c r="B57"/>
  <c r="F275"/>
  <c r="C275"/>
  <c r="C274"/>
  <c r="C276"/>
  <c r="B274"/>
  <c r="B275"/>
  <c r="D339" i="2"/>
  <c r="D340"/>
  <c r="C339"/>
  <c r="C340"/>
  <c r="F375" i="1"/>
  <c r="C375"/>
  <c r="C374"/>
  <c r="F264"/>
  <c r="C263"/>
  <c r="C264"/>
  <c r="B264"/>
  <c r="B263"/>
  <c r="F206"/>
  <c r="C206"/>
  <c r="C205"/>
  <c r="B205"/>
  <c r="B206"/>
  <c r="D286" i="2"/>
  <c r="D285"/>
  <c r="C286"/>
  <c r="C285"/>
  <c r="C237"/>
  <c r="D237"/>
  <c r="D238"/>
  <c r="C238"/>
  <c r="C12" i="3"/>
  <c r="C231"/>
  <c r="C230" s="1"/>
  <c r="E330" i="1"/>
  <c r="C329"/>
  <c r="C330"/>
  <c r="C328"/>
  <c r="B329"/>
  <c r="B330"/>
  <c r="B328"/>
  <c r="C79" i="2"/>
  <c r="F81"/>
  <c r="D81"/>
  <c r="D80"/>
  <c r="C81"/>
  <c r="C80"/>
  <c r="D198"/>
  <c r="C356" i="1"/>
  <c r="C357"/>
  <c r="D382" i="2"/>
  <c r="D383"/>
  <c r="C189" i="1"/>
  <c r="C190"/>
  <c r="B189"/>
  <c r="B190"/>
  <c r="D221" i="2"/>
  <c r="D222"/>
  <c r="C222"/>
  <c r="C221"/>
  <c r="D331"/>
  <c r="C331"/>
  <c r="D330"/>
  <c r="C330"/>
  <c r="C235" i="1"/>
  <c r="C236"/>
  <c r="B235"/>
  <c r="B236"/>
  <c r="D260" i="2"/>
  <c r="D261"/>
  <c r="C260"/>
  <c r="C261"/>
  <c r="C313" i="1"/>
  <c r="C314"/>
  <c r="B313"/>
  <c r="B314"/>
  <c r="D365" i="2"/>
  <c r="D366"/>
  <c r="C365"/>
  <c r="C366"/>
  <c r="D363"/>
  <c r="D364"/>
  <c r="C363"/>
  <c r="C364"/>
  <c r="C194" i="1"/>
  <c r="C195"/>
  <c r="C196"/>
  <c r="B194"/>
  <c r="B195"/>
  <c r="B196"/>
  <c r="C223" i="2"/>
  <c r="D226"/>
  <c r="C226"/>
  <c r="D228"/>
  <c r="C228"/>
  <c r="D227"/>
  <c r="C227"/>
  <c r="C240" i="1"/>
  <c r="C241"/>
  <c r="C242"/>
  <c r="B242"/>
  <c r="B241"/>
  <c r="B240"/>
  <c r="D265" i="2"/>
  <c r="D266"/>
  <c r="D267"/>
  <c r="C267"/>
  <c r="C266"/>
  <c r="C265"/>
  <c r="C191" i="1"/>
  <c r="C192"/>
  <c r="C193"/>
  <c r="B191"/>
  <c r="B192"/>
  <c r="B193"/>
  <c r="C238"/>
  <c r="C239"/>
  <c r="C237"/>
  <c r="B238"/>
  <c r="B239"/>
  <c r="B237"/>
  <c r="D223" i="2"/>
  <c r="D224"/>
  <c r="D225"/>
  <c r="C225"/>
  <c r="C224"/>
  <c r="C175" i="1"/>
  <c r="C176"/>
  <c r="B175"/>
  <c r="B176"/>
  <c r="D75" i="2"/>
  <c r="C75"/>
  <c r="D74"/>
  <c r="C74"/>
  <c r="D71"/>
  <c r="C71"/>
  <c r="C67"/>
  <c r="C173" i="1"/>
  <c r="C174"/>
  <c r="C172"/>
  <c r="B172"/>
  <c r="B173"/>
  <c r="B174"/>
  <c r="C319" i="2"/>
  <c r="D322"/>
  <c r="C322"/>
  <c r="D320"/>
  <c r="C320"/>
  <c r="D321"/>
  <c r="C321"/>
  <c r="D263"/>
  <c r="C263"/>
  <c r="D262"/>
  <c r="D264"/>
  <c r="C262"/>
  <c r="C264"/>
  <c r="B276" i="1"/>
  <c r="B278"/>
  <c r="B279"/>
  <c r="B280"/>
  <c r="C280"/>
  <c r="C279"/>
  <c r="C278"/>
  <c r="D295" i="2"/>
  <c r="C295"/>
  <c r="D294"/>
  <c r="C294"/>
  <c r="D341"/>
  <c r="D342"/>
  <c r="D343"/>
  <c r="D344"/>
  <c r="C341"/>
  <c r="C342"/>
  <c r="C343"/>
  <c r="C344"/>
  <c r="B60" i="1"/>
  <c r="B61"/>
  <c r="B62"/>
  <c r="B63"/>
  <c r="C51" i="2"/>
  <c r="C50"/>
  <c r="C48"/>
  <c r="C49"/>
  <c r="C337" i="1"/>
  <c r="C338"/>
  <c r="D89" i="2"/>
  <c r="D88"/>
  <c r="C310" i="1"/>
  <c r="C311"/>
  <c r="B310"/>
  <c r="B311"/>
  <c r="D362" i="2"/>
  <c r="C362"/>
  <c r="D361"/>
  <c r="C361"/>
  <c r="C309" i="1"/>
  <c r="B309"/>
  <c r="B272"/>
  <c r="B273"/>
  <c r="B271"/>
  <c r="C273"/>
  <c r="C272"/>
  <c r="C271"/>
  <c r="D291" i="2"/>
  <c r="C291"/>
  <c r="D293"/>
  <c r="D292"/>
  <c r="C293"/>
  <c r="C292"/>
  <c r="C339" i="1"/>
  <c r="C340"/>
  <c r="D90" i="2"/>
  <c r="D91"/>
  <c r="C370" i="1"/>
  <c r="C371"/>
  <c r="D345" i="2"/>
  <c r="F295" i="1"/>
  <c r="C294"/>
  <c r="C295"/>
  <c r="B294"/>
  <c r="B295"/>
  <c r="C345" i="2"/>
  <c r="D347"/>
  <c r="D346"/>
  <c r="C346"/>
  <c r="C347"/>
  <c r="F254" i="1"/>
  <c r="F253"/>
  <c r="D277" i="2"/>
  <c r="C277"/>
  <c r="C254" i="1"/>
  <c r="B254"/>
  <c r="C253"/>
  <c r="B253"/>
  <c r="C252"/>
  <c r="B252"/>
  <c r="D276" i="2"/>
  <c r="C276"/>
  <c r="D278"/>
  <c r="C278"/>
  <c r="C229" i="1"/>
  <c r="B229"/>
  <c r="D256" i="2"/>
  <c r="C256"/>
  <c r="F293" i="1"/>
  <c r="F292"/>
  <c r="C291"/>
  <c r="C292"/>
  <c r="C293"/>
  <c r="B291"/>
  <c r="B292"/>
  <c r="B293"/>
  <c r="D308" i="2"/>
  <c r="D309"/>
  <c r="D310"/>
  <c r="C308"/>
  <c r="C309"/>
  <c r="C310"/>
  <c r="B54" i="1"/>
  <c r="B55"/>
  <c r="F154"/>
  <c r="C153"/>
  <c r="C154"/>
  <c r="B153"/>
  <c r="B154"/>
  <c r="F156"/>
  <c r="F104"/>
  <c r="C156"/>
  <c r="B156"/>
  <c r="C104"/>
  <c r="B104"/>
  <c r="C103"/>
  <c r="B103"/>
  <c r="D196" i="2"/>
  <c r="D197"/>
  <c r="C196"/>
  <c r="C197"/>
  <c r="D199"/>
  <c r="C199"/>
  <c r="C146"/>
  <c r="D146"/>
  <c r="C147"/>
  <c r="D147"/>
  <c r="D10" i="18"/>
  <c r="C15" i="5"/>
  <c r="C12"/>
  <c r="C17"/>
  <c r="D107" i="2"/>
  <c r="C107"/>
  <c r="D105"/>
  <c r="C105"/>
  <c r="C283"/>
  <c r="C284"/>
  <c r="C125"/>
  <c r="C128"/>
  <c r="C127"/>
  <c r="C126"/>
  <c r="F128"/>
  <c r="F127"/>
  <c r="C323"/>
  <c r="E15" i="12"/>
  <c r="D15"/>
  <c r="C15"/>
  <c r="C227" i="3"/>
  <c r="C216"/>
  <c r="C214" s="1"/>
  <c r="C213" s="1"/>
  <c r="C207"/>
  <c r="C201"/>
  <c r="C197"/>
  <c r="C191"/>
  <c r="C185"/>
  <c r="C181"/>
  <c r="C178"/>
  <c r="C175"/>
  <c r="C166"/>
  <c r="C164"/>
  <c r="C160"/>
  <c r="C76"/>
  <c r="C74" s="1"/>
  <c r="C64"/>
  <c r="C52"/>
  <c r="C47"/>
  <c r="C46" s="1"/>
  <c r="C44" s="1"/>
  <c r="C35"/>
  <c r="C30"/>
  <c r="C14"/>
  <c r="C13" s="1"/>
  <c r="D336" i="2"/>
  <c r="C336"/>
  <c r="D324"/>
  <c r="C324"/>
  <c r="D327"/>
  <c r="C327"/>
  <c r="D326"/>
  <c r="C326"/>
  <c r="D325"/>
  <c r="C325"/>
  <c r="C112"/>
  <c r="C111"/>
  <c r="D99"/>
  <c r="D98"/>
  <c r="D97"/>
  <c r="D96"/>
  <c r="D93"/>
  <c r="D92"/>
  <c r="D87"/>
  <c r="D86"/>
  <c r="D85"/>
  <c r="D84"/>
  <c r="C83"/>
  <c r="D103"/>
  <c r="D102"/>
  <c r="D101"/>
  <c r="C129"/>
  <c r="C130"/>
  <c r="D130"/>
  <c r="C131"/>
  <c r="D131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C208"/>
  <c r="D208"/>
  <c r="C209"/>
  <c r="D209"/>
  <c r="D381"/>
  <c r="D380"/>
  <c r="D379"/>
  <c r="D317"/>
  <c r="D316"/>
  <c r="D315"/>
  <c r="D314"/>
  <c r="D313"/>
  <c r="D312"/>
  <c r="C311"/>
  <c r="D375"/>
  <c r="C375"/>
  <c r="D373"/>
  <c r="C373"/>
  <c r="D372"/>
  <c r="C372"/>
  <c r="D371"/>
  <c r="C371"/>
  <c r="D359"/>
  <c r="C359"/>
  <c r="D358"/>
  <c r="C358"/>
  <c r="D357"/>
  <c r="C357"/>
  <c r="C355"/>
  <c r="D351"/>
  <c r="C351"/>
  <c r="D350"/>
  <c r="C350"/>
  <c r="D349"/>
  <c r="C349"/>
  <c r="C348"/>
  <c r="D305"/>
  <c r="C305"/>
  <c r="D304"/>
  <c r="C304"/>
  <c r="D302"/>
  <c r="C302"/>
  <c r="D299"/>
  <c r="C299"/>
  <c r="D298"/>
  <c r="C298"/>
  <c r="D288"/>
  <c r="C288"/>
  <c r="D338"/>
  <c r="C338"/>
  <c r="D337"/>
  <c r="C337"/>
  <c r="D259"/>
  <c r="C259"/>
  <c r="D258"/>
  <c r="C258"/>
  <c r="D257"/>
  <c r="C257"/>
  <c r="D255"/>
  <c r="C255"/>
  <c r="D254"/>
  <c r="C254"/>
  <c r="D249"/>
  <c r="C249"/>
  <c r="D246"/>
  <c r="C246"/>
  <c r="D245"/>
  <c r="C245"/>
  <c r="D244"/>
  <c r="C244"/>
  <c r="D243"/>
  <c r="C243"/>
  <c r="D242"/>
  <c r="C242"/>
  <c r="F241"/>
  <c r="D241"/>
  <c r="C241"/>
  <c r="D240"/>
  <c r="C240"/>
  <c r="D239"/>
  <c r="C239"/>
  <c r="D217"/>
  <c r="C217"/>
  <c r="F215"/>
  <c r="D215"/>
  <c r="C215"/>
  <c r="D213"/>
  <c r="C213"/>
  <c r="C212"/>
  <c r="C61"/>
  <c r="D60"/>
  <c r="C60"/>
  <c r="D59"/>
  <c r="C59"/>
  <c r="D58"/>
  <c r="C58"/>
  <c r="D57"/>
  <c r="C57"/>
  <c r="C46"/>
  <c r="C45"/>
  <c r="C43"/>
  <c r="C42"/>
  <c r="C40"/>
  <c r="C39"/>
  <c r="C37"/>
  <c r="C36"/>
  <c r="C35"/>
  <c r="C34"/>
  <c r="C33"/>
  <c r="C32"/>
  <c r="D31"/>
  <c r="C31"/>
  <c r="D30"/>
  <c r="C30"/>
  <c r="F29"/>
  <c r="D29"/>
  <c r="C29"/>
  <c r="F28"/>
  <c r="D28"/>
  <c r="C28"/>
  <c r="D27"/>
  <c r="C27"/>
  <c r="D26"/>
  <c r="C26"/>
  <c r="D25"/>
  <c r="C25"/>
  <c r="D24"/>
  <c r="C24"/>
  <c r="C23"/>
  <c r="C22"/>
  <c r="D19"/>
  <c r="C19"/>
  <c r="D18"/>
  <c r="C18"/>
  <c r="D17"/>
  <c r="C17"/>
  <c r="D16"/>
  <c r="C16"/>
  <c r="C15"/>
  <c r="C372" i="1"/>
  <c r="C373"/>
  <c r="C369"/>
  <c r="C367"/>
  <c r="C368"/>
  <c r="C366"/>
  <c r="C364"/>
  <c r="C365"/>
  <c r="C361"/>
  <c r="C363"/>
  <c r="C360"/>
  <c r="C355"/>
  <c r="C359"/>
  <c r="C354"/>
  <c r="C353"/>
  <c r="C351"/>
  <c r="C350"/>
  <c r="C349"/>
  <c r="C341"/>
  <c r="C342"/>
  <c r="C345"/>
  <c r="C346"/>
  <c r="C347"/>
  <c r="C348"/>
  <c r="C336"/>
  <c r="C335"/>
  <c r="C333"/>
  <c r="C326"/>
  <c r="B332"/>
  <c r="C322"/>
  <c r="C323"/>
  <c r="C325"/>
  <c r="B322"/>
  <c r="B323"/>
  <c r="B325"/>
  <c r="B326"/>
  <c r="C321"/>
  <c r="B321"/>
  <c r="C306"/>
  <c r="C307"/>
  <c r="B306"/>
  <c r="B307"/>
  <c r="C303"/>
  <c r="C304"/>
  <c r="B304"/>
  <c r="C298"/>
  <c r="C299"/>
  <c r="B298"/>
  <c r="B299"/>
  <c r="B297"/>
  <c r="C297"/>
  <c r="B296"/>
  <c r="C285"/>
  <c r="C286"/>
  <c r="C287"/>
  <c r="C288"/>
  <c r="B285"/>
  <c r="B286"/>
  <c r="B287"/>
  <c r="B288"/>
  <c r="B289"/>
  <c r="E171"/>
  <c r="E169"/>
  <c r="C168"/>
  <c r="C169"/>
  <c r="C170"/>
  <c r="C171"/>
  <c r="B168"/>
  <c r="B169"/>
  <c r="B170"/>
  <c r="B171"/>
  <c r="C282"/>
  <c r="C283"/>
  <c r="C281"/>
  <c r="B281"/>
  <c r="B282"/>
  <c r="B283"/>
  <c r="C266"/>
  <c r="C267"/>
  <c r="C269"/>
  <c r="B266"/>
  <c r="B267"/>
  <c r="B269"/>
  <c r="C265"/>
  <c r="B265"/>
  <c r="C232"/>
  <c r="B232"/>
  <c r="C231"/>
  <c r="B231"/>
  <c r="C230"/>
  <c r="B230"/>
  <c r="C212"/>
  <c r="B212"/>
  <c r="C214"/>
  <c r="B214"/>
  <c r="C213"/>
  <c r="B213"/>
  <c r="C227"/>
  <c r="C228"/>
  <c r="B227"/>
  <c r="B228"/>
  <c r="C221"/>
  <c r="C222"/>
  <c r="B221"/>
  <c r="B222"/>
  <c r="B210"/>
  <c r="B211"/>
  <c r="B185"/>
  <c r="C183"/>
  <c r="C185"/>
  <c r="C181"/>
  <c r="C208"/>
  <c r="C209"/>
  <c r="C210"/>
  <c r="C211"/>
  <c r="E183"/>
  <c r="B183"/>
  <c r="E209"/>
  <c r="B208"/>
  <c r="B209"/>
  <c r="B180"/>
  <c r="C159"/>
  <c r="C160"/>
  <c r="C151"/>
  <c r="C152"/>
  <c r="B159"/>
  <c r="B160"/>
  <c r="B151"/>
  <c r="B152"/>
  <c r="C141"/>
  <c r="C142"/>
  <c r="C145"/>
  <c r="C146"/>
  <c r="C147"/>
  <c r="C148"/>
  <c r="C157"/>
  <c r="C158"/>
  <c r="C161"/>
  <c r="C162"/>
  <c r="B141"/>
  <c r="B142"/>
  <c r="B145"/>
  <c r="B146"/>
  <c r="B147"/>
  <c r="B148"/>
  <c r="B157"/>
  <c r="B158"/>
  <c r="B161"/>
  <c r="B162"/>
  <c r="E110"/>
  <c r="C91"/>
  <c r="C92"/>
  <c r="C129"/>
  <c r="C130"/>
  <c r="C107"/>
  <c r="C108"/>
  <c r="C109"/>
  <c r="C110"/>
  <c r="C137"/>
  <c r="C138"/>
  <c r="C88"/>
  <c r="C89"/>
  <c r="C87"/>
  <c r="B87"/>
  <c r="B88"/>
  <c r="B89"/>
  <c r="B91"/>
  <c r="B92"/>
  <c r="B129"/>
  <c r="B130"/>
  <c r="B107"/>
  <c r="B108"/>
  <c r="B109"/>
  <c r="B110"/>
  <c r="B137"/>
  <c r="B138"/>
  <c r="B86"/>
  <c r="C77"/>
  <c r="C78"/>
  <c r="C79"/>
  <c r="C80"/>
  <c r="C76"/>
  <c r="B76"/>
  <c r="B77"/>
  <c r="B78"/>
  <c r="B79"/>
  <c r="B80"/>
  <c r="B82"/>
  <c r="B83"/>
  <c r="B71"/>
  <c r="B72"/>
  <c r="B73"/>
  <c r="B70"/>
  <c r="B52"/>
  <c r="C72"/>
  <c r="C73"/>
  <c r="C71"/>
  <c r="E33"/>
  <c r="E32"/>
  <c r="B45"/>
  <c r="B48"/>
  <c r="B37"/>
  <c r="B32"/>
  <c r="C32"/>
  <c r="C35"/>
  <c r="B35"/>
  <c r="C34"/>
  <c r="B34"/>
  <c r="C33"/>
  <c r="C31"/>
  <c r="C28"/>
  <c r="C29"/>
  <c r="C27"/>
  <c r="C25"/>
  <c r="C26"/>
  <c r="C24"/>
  <c r="B19"/>
  <c r="B20"/>
  <c r="B23"/>
  <c r="B27"/>
  <c r="B28"/>
  <c r="B31"/>
  <c r="B33"/>
  <c r="B36"/>
  <c r="B38"/>
  <c r="B41"/>
  <c r="B42"/>
  <c r="B43"/>
  <c r="B51"/>
  <c r="B15"/>
  <c r="F285"/>
  <c r="F191"/>
  <c r="F237"/>
  <c r="F227"/>
  <c r="F212"/>
  <c r="G336" i="2"/>
  <c r="G324"/>
  <c r="F230" i="1" l="1"/>
  <c r="F208"/>
  <c r="F276"/>
  <c r="F309"/>
  <c r="F297" s="1"/>
  <c r="C29" i="3"/>
  <c r="F87" i="1"/>
  <c r="F28"/>
  <c r="F27" s="1"/>
  <c r="C158" i="3"/>
  <c r="C14" i="5"/>
  <c r="G298" i="2"/>
  <c r="G130"/>
  <c r="G129" s="1"/>
  <c r="G124" s="1"/>
  <c r="F291" i="1"/>
  <c r="F281" s="1"/>
  <c r="G379" i="2"/>
  <c r="G378" s="1"/>
  <c r="G213"/>
  <c r="G27"/>
  <c r="G349"/>
  <c r="F194" i="1"/>
  <c r="F181" s="1"/>
  <c r="G371" i="2"/>
  <c r="F265" i="1"/>
  <c r="G323" i="2"/>
  <c r="G71"/>
  <c r="G67" s="1"/>
  <c r="F31" i="1"/>
  <c r="G111" i="2"/>
  <c r="F36" i="1"/>
  <c r="G311" i="2"/>
  <c r="G87"/>
  <c r="F172" i="1"/>
  <c r="F353"/>
  <c r="F352" s="1"/>
  <c r="F321"/>
  <c r="F369"/>
  <c r="F362" s="1"/>
  <c r="F336"/>
  <c r="F296" l="1"/>
  <c r="C10" i="3"/>
  <c r="F86" i="1"/>
  <c r="G348" i="2"/>
  <c r="G318" s="1"/>
  <c r="G212"/>
  <c r="F180" i="1"/>
  <c r="C809" i="3" l="1"/>
  <c r="C812" s="1"/>
</calcChain>
</file>

<file path=xl/sharedStrings.xml><?xml version="1.0" encoding="utf-8"?>
<sst xmlns="http://schemas.openxmlformats.org/spreadsheetml/2006/main" count="3229" uniqueCount="2028">
  <si>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</si>
  <si>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</si>
  <si>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</si>
  <si>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</si>
  <si>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</si>
  <si>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</si>
  <si>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</si>
  <si>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</si>
  <si>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</si>
  <si>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</si>
  <si>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</si>
  <si>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</si>
  <si>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</si>
  <si>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затрат по наращиванию маточного поголовья овец и коз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</si>
  <si>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</si>
  <si>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</si>
  <si>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</si>
  <si>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</si>
  <si>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</si>
  <si>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</si>
  <si>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</si>
  <si>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</si>
  <si>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</si>
  <si>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</si>
  <si>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</si>
  <si>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</si>
  <si>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</si>
  <si>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</si>
  <si>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</si>
  <si>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</si>
  <si>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2 02 01003 05 0000 151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</si>
  <si>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</si>
  <si>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</si>
  <si>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</si>
  <si>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</si>
  <si>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</si>
  <si>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</si>
  <si>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00010606010000000110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</si>
  <si>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</si>
  <si>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</si>
  <si>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</si>
  <si>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</si>
  <si>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</si>
  <si>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</si>
  <si>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</si>
  <si>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</si>
  <si>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</si>
  <si>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</si>
  <si>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</si>
  <si>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</si>
  <si>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</si>
  <si>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</si>
  <si>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</si>
  <si>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</si>
  <si>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</si>
  <si>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</si>
  <si>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</si>
  <si>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</si>
  <si>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</si>
  <si>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</si>
  <si>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</si>
  <si>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</si>
  <si>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</si>
  <si>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</si>
  <si>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</si>
  <si>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</si>
  <si>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</si>
  <si>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</si>
  <si>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</si>
  <si>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</si>
  <si>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</si>
  <si>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</si>
  <si>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</si>
  <si>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</si>
  <si>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</si>
  <si>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</si>
  <si>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</si>
  <si>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</si>
  <si>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</si>
  <si>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</si>
  <si>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</si>
  <si>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</si>
  <si>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</si>
  <si>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</si>
  <si>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</si>
  <si>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</si>
  <si>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</si>
  <si>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</si>
  <si>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</si>
  <si>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</si>
  <si>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</si>
  <si>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</si>
  <si>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</si>
  <si>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Компенсация за  приобретение книгоиздательской продукции (методлитература)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</si>
  <si>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</si>
  <si>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</si>
  <si>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</si>
  <si>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</si>
  <si>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</si>
  <si>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</si>
  <si>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</si>
  <si>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</si>
  <si>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</si>
  <si>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</si>
  <si>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Иные межбюджетные трансферты</t>
  </si>
  <si>
    <t>442 99 00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</si>
  <si>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</si>
  <si>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</si>
  <si>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</si>
  <si>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</si>
  <si>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</si>
  <si>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</si>
  <si>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</si>
  <si>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</si>
  <si>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</si>
  <si>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</si>
  <si>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</si>
  <si>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</si>
  <si>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</si>
  <si>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</si>
  <si>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</si>
  <si>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</si>
  <si>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</si>
  <si>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</si>
  <si>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</si>
  <si>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</si>
  <si>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</si>
  <si>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</si>
  <si>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</si>
  <si>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</si>
  <si>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</si>
  <si>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</si>
  <si>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</si>
  <si>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</si>
  <si>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</si>
  <si>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</si>
  <si>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</si>
  <si>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</si>
  <si>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</si>
  <si>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</si>
  <si>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</si>
  <si>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</si>
  <si>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</si>
  <si>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</si>
  <si>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</si>
  <si>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</si>
  <si>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</si>
  <si>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</si>
  <si>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</si>
  <si>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</si>
  <si>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</si>
  <si>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</si>
  <si>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</si>
  <si>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</si>
  <si>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</si>
  <si>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</si>
  <si>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</si>
  <si>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</si>
  <si>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</si>
  <si>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00010606013101000110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</si>
  <si>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</si>
  <si>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</si>
  <si>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</si>
  <si>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</si>
  <si>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</si>
  <si>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</si>
  <si>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</si>
  <si>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</si>
  <si>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</si>
  <si>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</si>
  <si>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</si>
  <si>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</si>
  <si>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</si>
  <si>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</si>
  <si>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</si>
  <si>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</si>
  <si>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</si>
  <si>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</si>
  <si>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</si>
  <si>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</si>
  <si>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</si>
  <si>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</si>
  <si>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</si>
  <si>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</si>
  <si>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</si>
  <si>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</si>
  <si>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</si>
  <si>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</si>
  <si>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</si>
  <si>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</si>
  <si>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</si>
  <si>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</si>
  <si>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</si>
  <si>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</si>
  <si>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</si>
  <si>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</si>
  <si>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</si>
  <si>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</si>
  <si>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</si>
  <si>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</si>
  <si>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</si>
  <si>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</si>
  <si>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</si>
  <si>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</si>
  <si>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</si>
  <si>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</si>
  <si>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</si>
  <si>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</si>
  <si>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</si>
  <si>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</si>
  <si>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</si>
  <si>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</si>
  <si>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</si>
  <si>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</si>
  <si>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</si>
  <si>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</si>
  <si>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</si>
  <si>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</si>
  <si>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</si>
  <si>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</si>
  <si>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</si>
  <si>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</si>
  <si>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</si>
  <si>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</si>
  <si>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</si>
  <si>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</si>
  <si>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</si>
  <si>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</si>
  <si>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</si>
  <si>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</si>
  <si>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</si>
  <si>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</si>
  <si>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</si>
  <si>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</si>
  <si>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</si>
  <si>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</si>
  <si>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</si>
  <si>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</si>
  <si>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</si>
  <si>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</si>
  <si>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</si>
  <si>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</si>
  <si>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</si>
  <si>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</si>
  <si>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</si>
  <si>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</si>
  <si>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</si>
  <si>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</si>
  <si>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</si>
  <si>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</si>
  <si>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</si>
  <si>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</si>
  <si>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</si>
  <si>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</si>
  <si>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</si>
  <si>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</si>
  <si>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</si>
  <si>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</si>
  <si>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</si>
  <si>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</si>
  <si>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</si>
  <si>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</si>
  <si>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</si>
  <si>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</si>
  <si>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</si>
  <si>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</si>
  <si>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</si>
  <si>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</si>
  <si>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</si>
  <si>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</si>
  <si>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</si>
  <si>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</si>
  <si>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</si>
  <si>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</si>
  <si>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</si>
  <si>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</si>
  <si>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</si>
  <si>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</si>
  <si>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</si>
  <si>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</si>
  <si>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</si>
  <si>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</si>
  <si>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</si>
  <si>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002 04 03</t>
  </si>
  <si>
    <t>002 04 04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</si>
  <si>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</si>
  <si>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</si>
  <si>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</si>
  <si>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</si>
  <si>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</si>
  <si>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</si>
  <si>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</si>
  <si>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</si>
  <si>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</si>
  <si>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</si>
  <si>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</si>
  <si>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</si>
  <si>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795 05 00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</si>
  <si>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</si>
  <si>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</si>
  <si>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</si>
  <si>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</si>
  <si>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</si>
  <si>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</si>
  <si>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</si>
  <si>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</si>
  <si>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</si>
  <si>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</si>
  <si>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</si>
  <si>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</si>
  <si>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</si>
  <si>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</si>
  <si>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</si>
  <si>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</si>
  <si>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</si>
  <si>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</si>
  <si>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</si>
  <si>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</si>
  <si>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</si>
  <si>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</si>
  <si>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</si>
  <si>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</si>
  <si>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</si>
  <si>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260 01 00</t>
  </si>
  <si>
    <t>260 21 00</t>
  </si>
  <si>
    <t>260 10 00</t>
  </si>
  <si>
    <t>260 27 00</t>
  </si>
  <si>
    <t>260 09 00</t>
  </si>
  <si>
    <t>260 11 00</t>
  </si>
  <si>
    <t>260 22 00</t>
  </si>
  <si>
    <t>260 17 00</t>
  </si>
  <si>
    <t>260 13 00</t>
  </si>
  <si>
    <t>260 16 00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</si>
  <si>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</si>
  <si>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</si>
  <si>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</si>
  <si>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</si>
  <si>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</si>
  <si>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</si>
  <si>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</si>
  <si>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</si>
  <si>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</si>
  <si>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</si>
  <si>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</si>
  <si>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</si>
  <si>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</si>
  <si>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</si>
  <si>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</si>
  <si>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</si>
  <si>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</si>
  <si>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</si>
  <si>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</si>
  <si>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</si>
  <si>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</si>
  <si>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</si>
  <si>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</si>
  <si>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</si>
  <si>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</si>
  <si>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</si>
  <si>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</si>
  <si>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</si>
  <si>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</si>
  <si>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</si>
  <si>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</si>
  <si>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</si>
  <si>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</si>
  <si>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</si>
  <si>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</si>
  <si>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</si>
  <si>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</si>
  <si>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</si>
  <si>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</si>
  <si>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</si>
  <si>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</si>
  <si>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</si>
  <si>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</si>
  <si>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</si>
  <si>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</si>
  <si>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</si>
  <si>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</si>
  <si>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</si>
  <si>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</si>
  <si>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зачисляемый в местные бюджеты</t>
  </si>
  <si>
    <t>00010601010030000110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</si>
  <si>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</si>
  <si>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</si>
  <si>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</si>
  <si>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</si>
  <si>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</si>
  <si>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00010601030101000110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</si>
  <si>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</si>
  <si>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</si>
  <si>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</si>
  <si>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</si>
  <si>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</si>
  <si>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</si>
  <si>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</si>
  <si>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</si>
  <si>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</si>
  <si>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</si>
  <si>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</si>
  <si>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</si>
  <si>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</si>
  <si>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</si>
  <si>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</si>
  <si>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</si>
  <si>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</si>
  <si>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</si>
  <si>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</si>
  <si>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</si>
  <si>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</si>
  <si>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</si>
  <si>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</si>
  <si>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</si>
  <si>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Осуществление первичного воинского учета на территориях, где отсутствуют военные комиссариаты</t>
  </si>
  <si>
    <t>001 36 00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</si>
  <si>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</si>
  <si>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</si>
  <si>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</si>
  <si>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</si>
  <si>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</si>
  <si>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</si>
  <si>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</si>
  <si>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</si>
  <si>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</si>
  <si>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</si>
  <si>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</si>
  <si>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</si>
  <si>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</si>
  <si>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</si>
  <si>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</si>
  <si>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</si>
  <si>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</si>
  <si>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</si>
  <si>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</si>
  <si>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</si>
  <si>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</si>
  <si>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</si>
  <si>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</si>
  <si>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</si>
  <si>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</si>
  <si>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</si>
  <si>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</si>
  <si>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</si>
  <si>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</si>
  <si>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</si>
  <si>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</si>
  <si>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</si>
  <si>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</si>
  <si>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</si>
  <si>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</si>
  <si>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</si>
  <si>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</si>
  <si>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</si>
  <si>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</si>
  <si>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</si>
  <si>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</si>
  <si>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</si>
  <si>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</si>
  <si>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</si>
  <si>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</si>
  <si>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</si>
  <si>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</si>
  <si>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</si>
  <si>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</si>
  <si>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</si>
  <si>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</si>
  <si>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</si>
  <si>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</si>
  <si>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</si>
  <si>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</si>
  <si>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</si>
  <si>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</si>
  <si>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</si>
  <si>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</si>
  <si>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</si>
  <si>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</si>
  <si>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</si>
  <si>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</si>
  <si>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</si>
  <si>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</si>
  <si>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</si>
  <si>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</si>
  <si>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</si>
  <si>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</si>
  <si>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</si>
  <si>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</si>
  <si>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</si>
  <si>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</si>
  <si>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</si>
  <si>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</si>
  <si>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Возмещение части затрат на приобретение элитных семян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</si>
  <si>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</si>
  <si>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</si>
  <si>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</si>
  <si>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</si>
  <si>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</si>
  <si>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</si>
  <si>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</si>
  <si>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</si>
  <si>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</si>
  <si>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</si>
  <si>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</si>
  <si>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</si>
  <si>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</si>
  <si>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</si>
  <si>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</si>
  <si>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</si>
  <si>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</si>
  <si>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</si>
  <si>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</si>
  <si>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</si>
  <si>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</si>
  <si>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</si>
  <si>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Акцизы на спирт этиловый (в том числе этиловый спирт-сырец) из всех видов сырья, за исключением пищевого, производимый на территории Российской Федерации</t>
  </si>
  <si>
    <t>00010302012010000110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</si>
  <si>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</si>
  <si>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</si>
  <si>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</si>
  <si>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</si>
  <si>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</si>
  <si>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</si>
  <si>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</si>
  <si>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</si>
  <si>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</si>
  <si>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</si>
  <si>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</si>
  <si>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</si>
  <si>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</si>
  <si>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</si>
  <si>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</si>
  <si>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</si>
  <si>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</si>
  <si>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002 04 01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</si>
  <si>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</si>
  <si>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</si>
  <si>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</si>
  <si>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</si>
  <si>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</si>
  <si>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</si>
  <si>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Реформирование бюджетного процесса</t>
  </si>
  <si>
    <t>013</t>
  </si>
  <si>
    <t>795 01 00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</si>
  <si>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</si>
  <si>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</si>
  <si>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</si>
  <si>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</si>
  <si>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</si>
  <si>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00010606023101000110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</si>
  <si>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</si>
  <si>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</si>
  <si>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</si>
  <si>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</si>
  <si>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</si>
  <si>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</si>
  <si>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</si>
  <si>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</si>
  <si>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</si>
  <si>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</si>
  <si>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</si>
  <si>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</si>
  <si>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</si>
  <si>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</si>
  <si>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</si>
  <si>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</si>
  <si>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</si>
  <si>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</si>
  <si>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</si>
  <si>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</si>
  <si>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</si>
  <si>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</si>
  <si>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</si>
  <si>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</si>
  <si>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</si>
  <si>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</si>
  <si>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</si>
  <si>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</si>
  <si>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</si>
  <si>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</si>
  <si>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</si>
  <si>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</si>
  <si>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</si>
  <si>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</si>
  <si>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</si>
  <si>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</si>
  <si>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</si>
  <si>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</si>
  <si>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</si>
  <si>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</si>
  <si>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</si>
  <si>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</si>
  <si>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</si>
  <si>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</si>
  <si>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</si>
  <si>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</si>
  <si>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</si>
  <si>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</si>
  <si>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</si>
  <si>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</si>
  <si>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</si>
  <si>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</si>
  <si>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</si>
  <si>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</si>
  <si>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</si>
  <si>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</si>
  <si>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</si>
  <si>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</si>
  <si>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</si>
  <si>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</si>
  <si>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</si>
  <si>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</si>
  <si>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</si>
  <si>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</si>
  <si>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</si>
  <si>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</si>
  <si>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</si>
  <si>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</si>
  <si>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</si>
  <si>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</si>
  <si>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</si>
  <si>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</si>
  <si>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</si>
  <si>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</si>
  <si>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</si>
  <si>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</si>
  <si>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</si>
  <si>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00010302010010000110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</si>
  <si>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</si>
  <si>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</si>
  <si>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</si>
  <si>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</si>
  <si>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</si>
  <si>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</si>
  <si>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</si>
  <si>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</si>
  <si>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</si>
  <si>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</si>
  <si>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</si>
  <si>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</si>
  <si>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</si>
  <si>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</si>
  <si>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</si>
  <si>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</si>
  <si>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</si>
  <si>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</si>
  <si>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</si>
  <si>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</si>
  <si>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</si>
  <si>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</si>
  <si>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</si>
  <si>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</si>
  <si>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</si>
  <si>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</si>
  <si>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</si>
  <si>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</si>
  <si>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</si>
  <si>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</si>
  <si>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</si>
  <si>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</si>
  <si>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</si>
  <si>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</si>
  <si>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</si>
  <si>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</si>
  <si>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</si>
  <si>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</si>
  <si>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</si>
  <si>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</si>
  <si>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</si>
  <si>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</si>
  <si>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</si>
  <si>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</si>
  <si>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</si>
  <si>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</si>
  <si>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</si>
  <si>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</si>
  <si>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</si>
  <si>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</si>
  <si>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</si>
  <si>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</si>
  <si>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</si>
  <si>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</si>
  <si>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</si>
  <si>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</si>
  <si>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</si>
  <si>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</si>
  <si>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</si>
  <si>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</si>
  <si>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</si>
  <si>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</si>
  <si>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</si>
  <si>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</si>
  <si>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</si>
  <si>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</si>
  <si>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</si>
  <si>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</si>
  <si>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</si>
  <si>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</si>
  <si>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</si>
  <si>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</si>
  <si>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</si>
  <si>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</si>
  <si>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</si>
  <si>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</si>
  <si>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</si>
  <si>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</si>
  <si>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</si>
  <si>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</si>
  <si>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</si>
  <si>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</si>
  <si>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</si>
  <si>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795 15 00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</si>
  <si>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</si>
  <si>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</si>
  <si>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</si>
  <si>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</si>
  <si>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</si>
  <si>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</si>
  <si>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</si>
  <si>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</si>
  <si>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</si>
  <si>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</si>
  <si>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</si>
  <si>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</si>
  <si>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</si>
  <si>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</si>
  <si>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</si>
  <si>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</si>
  <si>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</si>
  <si>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</si>
  <si>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</si>
  <si>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</si>
  <si>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</si>
  <si>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</si>
  <si>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</si>
  <si>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</si>
  <si>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</si>
  <si>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</si>
  <si>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</si>
  <si>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</si>
  <si>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</si>
  <si>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</si>
  <si>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</si>
  <si>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</si>
  <si>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</si>
  <si>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</si>
  <si>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</si>
  <si>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</si>
  <si>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</si>
  <si>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</si>
  <si>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</si>
  <si>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</si>
  <si>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</si>
  <si>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</si>
  <si>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093 99 00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</si>
  <si>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</si>
  <si>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</si>
  <si>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</si>
  <si>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</si>
  <si>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</si>
  <si>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Программа предоставления муниципальных гарантий МО "Енотаевский район" на 2013 год.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</si>
  <si>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</si>
  <si>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</si>
  <si>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</si>
  <si>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</si>
  <si>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</si>
  <si>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</si>
  <si>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</si>
  <si>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</si>
  <si>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</si>
  <si>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</si>
  <si>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</si>
  <si>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</si>
  <si>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</si>
  <si>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</si>
  <si>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</si>
  <si>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</si>
  <si>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</si>
  <si>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</si>
  <si>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</si>
  <si>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</si>
  <si>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</si>
  <si>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</si>
  <si>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</si>
  <si>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</si>
  <si>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</si>
  <si>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</si>
  <si>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</si>
  <si>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</si>
  <si>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</si>
  <si>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</si>
  <si>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</si>
  <si>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</si>
  <si>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</si>
  <si>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Возмещение части процентной ставки по инвестиционным кредитам(займам) на развитие животноводства,переработки и развития инфраструктуры и логическое обеспечение рынков продукции животноводства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</si>
  <si>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</si>
  <si>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</si>
  <si>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</si>
  <si>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</si>
  <si>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</si>
  <si>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</si>
  <si>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</si>
  <si>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</si>
  <si>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</si>
  <si>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</si>
  <si>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</si>
  <si>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</si>
  <si>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</si>
  <si>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</si>
  <si>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</si>
  <si>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</si>
  <si>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</si>
  <si>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</si>
  <si>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</si>
  <si>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</si>
  <si>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</si>
  <si>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</si>
  <si>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</si>
  <si>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</si>
  <si>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</si>
  <si>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</si>
  <si>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</si>
  <si>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</si>
  <si>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</si>
  <si>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</si>
  <si>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</si>
  <si>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</si>
  <si>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</si>
  <si>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</si>
  <si>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</si>
  <si>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</si>
  <si>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</si>
  <si>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</si>
  <si>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002 03 00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</si>
  <si>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</si>
  <si>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</si>
  <si>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</si>
  <si>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</si>
  <si>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</si>
  <si>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</si>
  <si>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</si>
  <si>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</si>
  <si>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</si>
  <si>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</si>
  <si>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</si>
  <si>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</si>
  <si>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</si>
  <si>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</si>
  <si>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</si>
  <si>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</si>
  <si>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</si>
  <si>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</si>
  <si>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</si>
  <si>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</si>
  <si>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</si>
  <si>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</si>
  <si>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</si>
  <si>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</si>
  <si>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</si>
  <si>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</si>
  <si>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</si>
  <si>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</si>
  <si>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</si>
  <si>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</si>
  <si>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</si>
  <si>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</si>
  <si>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</si>
  <si>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</si>
  <si>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</si>
  <si>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</si>
  <si>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</si>
  <si>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</si>
  <si>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</si>
  <si>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</si>
  <si>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</si>
  <si>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</si>
  <si>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</si>
  <si>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</si>
  <si>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</si>
  <si>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</si>
  <si>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</si>
  <si>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</si>
  <si>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</si>
  <si>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</si>
  <si>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</si>
  <si>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</si>
  <si>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</si>
  <si>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</si>
  <si>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</si>
  <si>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</si>
  <si>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</si>
  <si>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</si>
  <si>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</si>
  <si>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</si>
  <si>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</si>
  <si>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</si>
  <si>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</si>
  <si>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</si>
  <si>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</si>
  <si>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</si>
  <si>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</si>
  <si>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</si>
  <si>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</si>
  <si>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</si>
  <si>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</si>
  <si>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</si>
  <si>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</si>
  <si>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</si>
  <si>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</si>
  <si>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</si>
  <si>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</si>
  <si>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</si>
  <si>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</si>
  <si>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</si>
  <si>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</si>
  <si>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</si>
  <si>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</si>
  <si>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</si>
  <si>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</si>
  <si>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</si>
  <si>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</si>
  <si>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</si>
  <si>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01</t>
  </si>
  <si>
    <t>100 11 00</t>
  </si>
  <si>
    <t>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</si>
  <si>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</si>
  <si>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</si>
  <si>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</si>
  <si>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</si>
  <si>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</si>
  <si>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</si>
  <si>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</si>
  <si>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</si>
  <si>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</si>
  <si>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</si>
  <si>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</si>
  <si>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</si>
  <si>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</si>
  <si>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</si>
  <si>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</si>
  <si>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</si>
  <si>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00010300000000000000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</si>
  <si>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</si>
  <si>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</si>
  <si>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</si>
  <si>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00010302000010000110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</si>
  <si>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</si>
  <si>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</si>
  <si>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</si>
  <si>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</si>
  <si>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</si>
  <si>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</si>
  <si>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</si>
  <si>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</si>
  <si>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</si>
  <si>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</si>
  <si>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</si>
  <si>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</si>
  <si>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</si>
  <si>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</si>
  <si>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</si>
  <si>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</si>
  <si>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</si>
  <si>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Постановление администрации  муниципального образования "Енотаевский район" от 02.02.2011 № 61 «О ежемесячной денежной компенсации на приобретение  книгоиздательской продукции и периодических изданий  педагогическим работникам муниципальных образовательных учреждений муниципального образования "Енотаевский район"»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</si>
  <si>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</si>
  <si>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</si>
  <si>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</si>
  <si>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</si>
  <si>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</si>
  <si>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</si>
  <si>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</si>
  <si>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</si>
  <si>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</si>
  <si>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</si>
  <si>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</si>
  <si>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</si>
  <si>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</si>
  <si>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</si>
  <si>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</si>
  <si>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</si>
  <si>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</si>
  <si>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</si>
  <si>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</si>
  <si>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</si>
  <si>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065 03 00</t>
  </si>
  <si>
    <t>516 01 30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</si>
  <si>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</si>
  <si>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</si>
  <si>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</si>
  <si>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</si>
  <si>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</si>
  <si>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</si>
  <si>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</si>
  <si>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</si>
  <si>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</si>
  <si>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</si>
  <si>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</si>
  <si>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</si>
  <si>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</si>
  <si>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Наименование показателей</t>
  </si>
  <si>
    <t>01 02 00 00 05 0000 710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</si>
  <si>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</si>
  <si>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</si>
  <si>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</si>
  <si>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</si>
  <si>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</si>
  <si>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</si>
  <si>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</si>
  <si>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</si>
  <si>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</si>
  <si>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</si>
  <si>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</si>
  <si>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</si>
  <si>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1 12 00000 00 0000 000</t>
  </si>
  <si>
    <t>1 12 01000 01 0000 120</t>
  </si>
  <si>
    <t>1 14 00000 00 0000 000</t>
  </si>
  <si>
    <t>1 16 00000 00 0000 000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</si>
  <si>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</si>
  <si>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</si>
  <si>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</si>
  <si>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</si>
  <si>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</si>
  <si>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</si>
  <si>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</si>
  <si>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</si>
  <si>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</si>
  <si>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</si>
  <si>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</si>
  <si>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</si>
  <si>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</si>
  <si>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</si>
  <si>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</si>
  <si>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</si>
  <si>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</si>
  <si>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</si>
  <si>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</si>
  <si>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</si>
  <si>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</si>
  <si>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</si>
  <si>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</si>
  <si>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</si>
  <si>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</si>
  <si>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</si>
  <si>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</si>
  <si>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</si>
  <si>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</si>
  <si>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</si>
  <si>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</si>
  <si>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</si>
  <si>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</si>
  <si>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</si>
  <si>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</si>
  <si>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</si>
  <si>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</si>
  <si>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</si>
  <si>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</si>
  <si>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</si>
  <si>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</si>
  <si>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</si>
  <si>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</si>
  <si>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</si>
  <si>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</si>
  <si>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</si>
  <si>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</si>
  <si>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</si>
  <si>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</si>
  <si>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</si>
  <si>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</si>
  <si>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</si>
  <si>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</si>
  <si>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</si>
  <si>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</si>
  <si>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</si>
  <si>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</si>
  <si>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</si>
  <si>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</si>
  <si>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</si>
  <si>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</si>
  <si>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</si>
  <si>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</si>
  <si>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</si>
  <si>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</si>
  <si>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</si>
  <si>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</si>
  <si>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</si>
  <si>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</si>
  <si>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</si>
  <si>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</si>
  <si>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</si>
  <si>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</si>
  <si>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</si>
  <si>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</si>
  <si>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</si>
  <si>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</si>
  <si>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</si>
  <si>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</si>
  <si>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</si>
  <si>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</si>
  <si>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</si>
  <si>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</si>
  <si>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</si>
  <si>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</si>
  <si>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</si>
  <si>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</si>
  <si>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</si>
  <si>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</si>
  <si>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</si>
  <si>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</si>
  <si>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</si>
  <si>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</si>
  <si>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</si>
  <si>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</si>
  <si>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</si>
  <si>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</si>
  <si>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</si>
  <si>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</si>
  <si>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</si>
  <si>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Возмещение части процентной ставки по краткосрочным кредитам(займам) на развитие растиниеводства, переработки и реализации продукции растениеводства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</si>
  <si>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</si>
  <si>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</si>
  <si>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</si>
  <si>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00010102030010000110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</si>
  <si>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</si>
  <si>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</si>
  <si>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</si>
  <si>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</si>
  <si>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</si>
  <si>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</si>
  <si>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</si>
  <si>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</si>
  <si>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</si>
  <si>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</si>
  <si>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</si>
  <si>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</si>
  <si>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</si>
  <si>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</si>
  <si>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</si>
  <si>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</si>
  <si>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</si>
  <si>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</si>
  <si>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</si>
  <si>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</si>
  <si>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</si>
  <si>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</si>
  <si>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</si>
  <si>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</si>
  <si>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</si>
  <si>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</si>
  <si>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</si>
  <si>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</si>
  <si>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</si>
  <si>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</si>
  <si>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</si>
  <si>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</si>
  <si>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 xml:space="preserve">Увеличение прочих остатков денежных средств бюджетов муниципальных районов </t>
  </si>
  <si>
    <t>01 05 02 01 05 0000 510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</si>
  <si>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</si>
  <si>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</si>
  <si>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</si>
  <si>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</si>
  <si>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Уменьшение прочих остатков денежных средств бюджетов муниципальных районов</t>
  </si>
  <si>
    <t>01 05 02 01 05 0000 610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</si>
  <si>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</si>
  <si>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</si>
  <si>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</si>
  <si>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</si>
  <si>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</si>
  <si>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</si>
  <si>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</si>
  <si>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</si>
  <si>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</si>
  <si>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</si>
  <si>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</si>
  <si>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</si>
  <si>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</si>
  <si>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</si>
  <si>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</si>
  <si>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</si>
  <si>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</si>
  <si>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</si>
  <si>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</si>
  <si>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№ п/п</t>
  </si>
  <si>
    <t>1.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</si>
  <si>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</si>
  <si>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</si>
  <si>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</si>
  <si>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</si>
  <si>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</si>
  <si>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</si>
  <si>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</si>
  <si>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</si>
  <si>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</si>
  <si>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</si>
  <si>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</si>
  <si>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</si>
  <si>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</si>
  <si>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</si>
  <si>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</si>
  <si>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</si>
  <si>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</si>
  <si>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</si>
  <si>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</si>
  <si>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</si>
  <si>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</si>
  <si>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</si>
  <si>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</si>
  <si>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</si>
  <si>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2 07 00000 00 0000 151</t>
  </si>
  <si>
    <t xml:space="preserve"> 2 07 05000 05 0000 151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</si>
  <si>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</si>
  <si>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</si>
  <si>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</si>
  <si>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</si>
  <si>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</si>
  <si>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00010704030010000110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</si>
  <si>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</si>
  <si>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</si>
  <si>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</si>
  <si>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</si>
  <si>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</si>
  <si>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</si>
  <si>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</si>
  <si>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</si>
  <si>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</si>
  <si>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</si>
  <si>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</si>
  <si>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</si>
  <si>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</si>
  <si>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</si>
  <si>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</si>
  <si>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</si>
  <si>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</si>
  <si>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</si>
  <si>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</si>
  <si>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</si>
  <si>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</si>
  <si>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</si>
  <si>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</si>
  <si>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</si>
  <si>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</si>
  <si>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</si>
  <si>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</si>
  <si>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</si>
  <si>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</si>
  <si>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</si>
  <si>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</si>
  <si>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</si>
  <si>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</si>
  <si>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</si>
  <si>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</si>
  <si>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</si>
  <si>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</si>
  <si>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</si>
  <si>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</si>
  <si>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</si>
  <si>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</si>
  <si>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260 30 00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</si>
  <si>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</si>
  <si>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260 31 00</t>
  </si>
  <si>
    <t>2 02 03110 05 0000 151</t>
  </si>
  <si>
    <t>Субвенция на поддержку племенного крупного рогатого скота мясного направления</t>
  </si>
  <si>
    <t>2 02 03103 05 0000 151</t>
  </si>
  <si>
    <t>Субвенция на 1 литр реализованного товарного молока</t>
  </si>
  <si>
    <t>2 02 03101 05 0000 151</t>
  </si>
  <si>
    <t>Субвенция на оказание несвязанной поддержки сельскохозяйственным товаропроизводителям в области растиниеводства</t>
  </si>
  <si>
    <t>2 02 03107 05 0000 151</t>
  </si>
  <si>
    <t>Субвенция на 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</si>
  <si>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Субвенция на 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</si>
  <si>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</si>
  <si>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</si>
  <si>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</si>
  <si>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</si>
  <si>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</si>
  <si>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</si>
  <si>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Акцизы на спиртосодержащую продукцию, производимую на территории Российской Федерации</t>
  </si>
  <si>
    <t>00010302020010000110</t>
  </si>
  <si>
    <t>Акцизы на табачную продукцию, производимую на территории Российской Федерации</t>
  </si>
  <si>
    <t>00010302030010000110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</si>
  <si>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</si>
  <si>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</si>
  <si>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</si>
  <si>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</si>
  <si>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</si>
  <si>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</si>
  <si>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</si>
  <si>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</si>
  <si>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</si>
  <si>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</si>
  <si>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</si>
  <si>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</si>
  <si>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</si>
  <si>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</si>
  <si>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</si>
  <si>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</si>
  <si>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</si>
  <si>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</si>
  <si>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</si>
  <si>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</si>
  <si>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</si>
  <si>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</si>
  <si>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</si>
  <si>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Межбюджетные трансферты   на мероприятия направленные на улучшение социально-бытовых условий жителей</t>
  </si>
  <si>
    <t>100 88 20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</si>
  <si>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</si>
  <si>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</si>
  <si>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</si>
  <si>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</si>
  <si>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</si>
  <si>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</si>
  <si>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</si>
  <si>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</si>
  <si>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</si>
  <si>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</si>
  <si>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</si>
  <si>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</si>
  <si>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</si>
  <si>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</si>
  <si>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</si>
  <si>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</si>
  <si>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</si>
  <si>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затрат по наращиванию маточного поголовьяовец и коз</t>
  </si>
  <si>
    <t>Возмещение части затрат по наращиванию поголовья северных оленей,маралов и мясных табунных лошадей</t>
  </si>
  <si>
    <t>Возмещение части процентной ставки по инвестиционным кредитам(займы) на развитие животноводства,переработки и развития инфраструктуры и логическое обеспечение рынков продукции животноводства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</si>
  <si>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</si>
  <si>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</si>
  <si>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</si>
  <si>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</si>
  <si>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</si>
  <si>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</si>
  <si>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</si>
  <si>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</si>
  <si>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</si>
  <si>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</si>
  <si>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</si>
  <si>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</si>
  <si>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</si>
  <si>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</si>
  <si>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</si>
  <si>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</si>
  <si>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</si>
  <si>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</si>
  <si>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</si>
  <si>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</si>
  <si>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</si>
  <si>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</si>
  <si>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</si>
  <si>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</si>
  <si>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</si>
  <si>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</si>
  <si>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</si>
  <si>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</si>
  <si>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</si>
  <si>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</si>
  <si>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</si>
  <si>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</si>
  <si>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</si>
  <si>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</si>
  <si>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</si>
  <si>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</si>
  <si>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</si>
  <si>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</si>
  <si>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</si>
  <si>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</si>
  <si>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</si>
  <si>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</si>
  <si>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</si>
  <si>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</si>
  <si>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</si>
  <si>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</si>
  <si>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</si>
  <si>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</si>
  <si>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</si>
  <si>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</si>
  <si>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</si>
  <si>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</si>
  <si>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</si>
  <si>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</si>
  <si>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</si>
  <si>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</si>
  <si>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</si>
  <si>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</si>
  <si>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</si>
  <si>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</si>
  <si>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</si>
  <si>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</si>
  <si>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</si>
  <si>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</si>
  <si>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</si>
  <si>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</si>
  <si>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1 08 00000 00 0000 000</t>
  </si>
  <si>
    <t>1 08 03000 01 0000 110</t>
  </si>
  <si>
    <t>1 08 03010 01 0000 110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</si>
  <si>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</si>
  <si>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</si>
  <si>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</si>
  <si>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</si>
  <si>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</si>
  <si>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</si>
  <si>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</si>
  <si>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</si>
  <si>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</si>
  <si>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</si>
  <si>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</si>
  <si>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</si>
  <si>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</si>
  <si>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</si>
  <si>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</si>
  <si>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</si>
  <si>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</si>
  <si>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</si>
  <si>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</si>
  <si>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</si>
  <si>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</si>
  <si>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</si>
  <si>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</si>
  <si>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</si>
  <si>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</si>
  <si>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</si>
  <si>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</si>
  <si>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</si>
  <si>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</si>
  <si>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</si>
  <si>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</si>
  <si>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</si>
  <si>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</si>
  <si>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</si>
  <si>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</si>
  <si>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</si>
  <si>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</si>
  <si>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</si>
  <si>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</si>
  <si>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</si>
  <si>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</si>
  <si>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</si>
  <si>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</si>
  <si>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</si>
  <si>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</si>
  <si>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</si>
  <si>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</si>
  <si>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</si>
  <si>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</si>
  <si>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</si>
  <si>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</si>
  <si>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</si>
  <si>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</si>
  <si>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</si>
  <si>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</si>
  <si>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</si>
  <si>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</si>
  <si>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</si>
  <si>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</si>
  <si>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</si>
  <si>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</si>
  <si>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</si>
  <si>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</si>
  <si>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</si>
  <si>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</si>
  <si>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</si>
  <si>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</si>
  <si>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</si>
  <si>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</si>
  <si>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</si>
  <si>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</si>
  <si>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</si>
  <si>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</si>
  <si>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</si>
  <si>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491 01 00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</si>
  <si>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</si>
  <si>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</si>
  <si>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</si>
  <si>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</si>
  <si>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</si>
  <si>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</si>
  <si>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</si>
  <si>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</si>
  <si>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</si>
  <si>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</si>
  <si>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</si>
  <si>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</si>
  <si>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</si>
  <si>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</si>
  <si>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</si>
  <si>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</si>
  <si>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440 99 00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</si>
  <si>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</si>
  <si>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</si>
  <si>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</si>
  <si>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</si>
  <si>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</si>
  <si>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</si>
  <si>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</si>
  <si>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</si>
  <si>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</si>
  <si>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</si>
  <si>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</si>
  <si>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</si>
  <si>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</si>
  <si>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</si>
  <si>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</si>
  <si>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</si>
  <si>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</si>
  <si>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</si>
  <si>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</si>
  <si>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</si>
  <si>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</si>
  <si>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</si>
  <si>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</si>
  <si>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</si>
  <si>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</si>
  <si>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</si>
  <si>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</si>
  <si>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</si>
  <si>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</si>
  <si>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</si>
  <si>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</si>
  <si>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00010302011010000110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</si>
  <si>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</si>
  <si>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</si>
  <si>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</si>
  <si>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</si>
  <si>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</si>
  <si>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</si>
  <si>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</si>
  <si>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</si>
  <si>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</si>
  <si>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</si>
  <si>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</si>
  <si>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</si>
  <si>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</si>
  <si>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</si>
  <si>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</si>
  <si>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</si>
  <si>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</si>
  <si>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</si>
  <si>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</si>
  <si>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</si>
  <si>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</si>
  <si>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</si>
  <si>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</si>
  <si>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</si>
  <si>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</si>
  <si>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</si>
  <si>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</si>
  <si>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</si>
  <si>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</si>
  <si>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</si>
  <si>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</si>
  <si>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</si>
  <si>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</si>
  <si>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</si>
  <si>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</si>
  <si>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</si>
  <si>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</si>
  <si>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</si>
  <si>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</si>
  <si>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</si>
  <si>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</si>
  <si>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</si>
  <si>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</si>
  <si>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</si>
  <si>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</si>
  <si>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</si>
  <si>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</si>
  <si>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</si>
  <si>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</si>
  <si>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</si>
  <si>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</si>
  <si>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</si>
  <si>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</si>
  <si>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</si>
  <si>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</si>
  <si>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</si>
  <si>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</si>
  <si>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</si>
  <si>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</si>
  <si>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</si>
  <si>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</si>
  <si>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</si>
  <si>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</si>
  <si>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</si>
  <si>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</si>
  <si>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</si>
  <si>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</si>
  <si>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</si>
  <si>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</si>
  <si>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</si>
  <si>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</si>
  <si>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</si>
  <si>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</si>
  <si>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</si>
  <si>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</si>
  <si>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</si>
  <si>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</si>
  <si>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</si>
  <si>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</si>
  <si>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</si>
  <si>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</si>
  <si>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</si>
  <si>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Получение кредитов от кредитных организаций бюджетом муниципального района в валюте Российской Федерации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</si>
  <si>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</si>
  <si>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</si>
  <si>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</si>
  <si>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</si>
  <si>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</si>
  <si>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</si>
  <si>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</si>
  <si>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2 02 03015 05 0000 151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</si>
  <si>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</si>
  <si>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</si>
  <si>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</si>
  <si>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</si>
  <si>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</si>
  <si>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</si>
  <si>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</si>
  <si>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</si>
  <si>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</si>
  <si>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</si>
  <si>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</si>
  <si>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</si>
  <si>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</si>
  <si>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</si>
  <si>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</si>
  <si>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</si>
  <si>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</si>
  <si>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</si>
  <si>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</si>
  <si>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</si>
  <si>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</si>
  <si>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</si>
  <si>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</si>
  <si>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</si>
  <si>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</si>
  <si>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 том числе: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</si>
  <si>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</si>
  <si>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</si>
  <si>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</si>
  <si>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</si>
  <si>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</si>
  <si>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</si>
  <si>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</si>
  <si>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02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</si>
  <si>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</si>
  <si>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</si>
  <si>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</si>
  <si>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</si>
  <si>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</si>
  <si>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</si>
  <si>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</si>
  <si>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</si>
  <si>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</si>
  <si>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</si>
  <si>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</si>
  <si>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</si>
  <si>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</si>
  <si>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</si>
  <si>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</si>
  <si>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</si>
  <si>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Объем выданных гарантий в 2012году(прогноз)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</si>
  <si>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</si>
  <si>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</si>
  <si>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</si>
  <si>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</si>
  <si>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</si>
  <si>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</si>
  <si>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</si>
  <si>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</si>
  <si>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</si>
  <si>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</si>
  <si>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</si>
  <si>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</si>
  <si>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</si>
  <si>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</si>
  <si>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</si>
  <si>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</si>
  <si>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</si>
  <si>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</si>
  <si>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</si>
  <si>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</si>
  <si>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</si>
  <si>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</si>
  <si>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</si>
  <si>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</si>
  <si>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00010606020000000110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</si>
  <si>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</si>
  <si>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</si>
  <si>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</si>
  <si>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</si>
  <si>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</si>
  <si>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</si>
  <si>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</si>
  <si>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</si>
  <si>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</si>
  <si>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</si>
  <si>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</si>
  <si>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00010606000000000110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</si>
  <si>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</si>
  <si>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</si>
  <si>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</si>
  <si>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</si>
  <si>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Управление сельского хозяйства администрации муниципального образования "Енотаевский район"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</si>
  <si>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</si>
  <si>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</si>
  <si>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</si>
  <si>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</si>
  <si>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</si>
  <si>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</si>
  <si>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</si>
  <si>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</si>
  <si>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</si>
  <si>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</si>
  <si>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</si>
  <si>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</si>
  <si>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</si>
  <si>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</si>
  <si>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</si>
  <si>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</si>
  <si>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</si>
  <si>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</si>
  <si>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</si>
  <si>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</si>
  <si>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</si>
  <si>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</si>
  <si>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</si>
  <si>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</si>
  <si>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</si>
  <si>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</si>
  <si>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</si>
  <si>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</si>
  <si>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</si>
  <si>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</si>
  <si>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</si>
  <si>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</si>
  <si>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</si>
  <si>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</si>
  <si>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</si>
  <si>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</si>
  <si>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</si>
  <si>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</si>
  <si>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</si>
  <si>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</si>
  <si>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</si>
  <si>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</si>
  <si>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</si>
  <si>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</si>
  <si>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</si>
  <si>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</si>
  <si>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</si>
  <si>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</si>
  <si>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</si>
  <si>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</si>
  <si>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</si>
  <si>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</si>
  <si>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</si>
  <si>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</si>
  <si>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</si>
  <si>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</si>
  <si>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</si>
  <si>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</si>
  <si>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</si>
  <si>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</si>
  <si>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</si>
  <si>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</si>
  <si>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</si>
  <si>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</si>
  <si>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</si>
  <si>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</si>
  <si>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</si>
  <si>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</si>
  <si>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260 14 00</t>
  </si>
  <si>
    <t>Субсидии на 1 литр реализованного товарного молока</t>
  </si>
  <si>
    <t>260 20 00</t>
  </si>
  <si>
    <t>Поддержка племенного крупного рогатого скота мясного направления</t>
  </si>
  <si>
    <t>260 25 00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</si>
  <si>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</si>
  <si>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</si>
  <si>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</si>
  <si>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</si>
  <si>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260 12 00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</si>
  <si>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</si>
  <si>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</si>
  <si>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</si>
  <si>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</si>
  <si>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</si>
  <si>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</si>
  <si>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</si>
  <si>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</si>
  <si>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</si>
  <si>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</si>
  <si>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</si>
  <si>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</si>
  <si>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</si>
  <si>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</si>
  <si>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</si>
  <si>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</si>
  <si>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</si>
  <si>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</si>
  <si>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</si>
  <si>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</si>
  <si>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</si>
  <si>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</si>
  <si>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</si>
  <si>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</si>
  <si>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</si>
  <si>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</si>
  <si>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</si>
  <si>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</si>
  <si>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</si>
  <si>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</si>
  <si>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</si>
  <si>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 xml:space="preserve">от                №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</si>
  <si>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</si>
  <si>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</si>
  <si>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</si>
  <si>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</si>
  <si>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</si>
  <si>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</si>
  <si>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</si>
  <si>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</si>
  <si>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</si>
  <si>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</si>
  <si>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</si>
  <si>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</si>
  <si>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</si>
  <si>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</si>
  <si>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</si>
  <si>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</si>
  <si>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Субвенция бюджетам   на   возмещение    части    затрат    на   приобретение элитных семян</t>
  </si>
  <si>
    <t>Субвенция  на возмещение части процентной ставки по  краткосрочным   кредитам   (займам)   на  развитие растениеводства, переработки  и     реализации продукции растениеводства</t>
  </si>
  <si>
    <t>Субвенция   на возмещение части процентной ставки по   инвестиционным  кредитам  (займам)  на  развитие  растениеводства, переработки  и  развития инфраструктуры и логистического  обеспечения       рынков   продукции   растениеводства</t>
  </si>
  <si>
    <t>Субвенция бюджетам муниципальных районов  на     возмещение части затрат сельскохозяйственных                                товаропроизводителей на уплату страховой  премии,    начисленной    по    договору    сельскохозяйственного   страхования    в    области растениеводства</t>
  </si>
  <si>
    <t>Субвенция    на поддержку племенного животноводства</t>
  </si>
  <si>
    <t>Субвенция на возмещение затрат по наращиванию маточного поголовьяовец и коз</t>
  </si>
  <si>
    <t>Субвенция бюджетам муниципальных районов  на   возмещение    части    затрат    по   наращиванию поголовья  северных  оленей,  маралов и мясных табунных лошадей</t>
  </si>
  <si>
    <t>Субвенция   на возмещение части процентной ставки по                                инвестиционным  кредитам   (займам)   на   развитие животноводства,  переработки  и    развития инфраструктуры и логистического  обеспечения рынков   продукции    животноводства</t>
  </si>
  <si>
    <t>Субвенция бюджетам муниципальных районов  на     возмещение части затрат  сельскохозяйственных                   товаропроизводителей на уплату страховой  премии,    начисленной    по    договору   сельскохозяйственного   страхования    в   области животноводства</t>
  </si>
  <si>
    <t>Субвенция на возмещение части процентной ставки по  инвестиционным кредитам на строительство  и   реконструкцию    объектов    мясного      скотоводства</t>
  </si>
  <si>
    <t>Субвенция  бюджетам муниципальных районов  на возмещение части процентной ставки по         долгосрочным,      среднесрочным       и   краткосрочным  кредитам,  взятым  малыми     формами хозяйствования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</si>
  <si>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</si>
  <si>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</si>
  <si>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</si>
  <si>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</si>
  <si>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</si>
  <si>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</si>
  <si>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</si>
  <si>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</si>
  <si>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</si>
  <si>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</si>
  <si>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</si>
  <si>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</si>
  <si>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</si>
  <si>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</si>
  <si>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</si>
  <si>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</si>
  <si>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</si>
  <si>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</si>
  <si>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</si>
  <si>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</si>
  <si>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</si>
  <si>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</si>
  <si>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</si>
  <si>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</si>
  <si>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</si>
  <si>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</si>
  <si>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</si>
  <si>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</si>
  <si>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</si>
  <si>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</si>
  <si>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</si>
  <si>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</si>
  <si>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</si>
  <si>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</si>
  <si>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</si>
  <si>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</si>
  <si>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</si>
  <si>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</si>
  <si>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</si>
  <si>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</si>
  <si>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</si>
  <si>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Дошкольное образование</t>
  </si>
  <si>
    <t>Школы-детские сады, школы начальные, неполные средние, средние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</si>
  <si>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</si>
  <si>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</si>
  <si>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</si>
  <si>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</si>
  <si>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</si>
  <si>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</si>
  <si>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</si>
  <si>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Обслуживание государственного (муниципального) долга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</si>
  <si>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</si>
  <si>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</si>
  <si>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</si>
  <si>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</si>
  <si>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</si>
  <si>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</si>
  <si>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</si>
  <si>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</si>
  <si>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795 44 11</t>
  </si>
  <si>
    <t>Приложение 1.1</t>
  </si>
  <si>
    <t xml:space="preserve"> 2015 год</t>
  </si>
  <si>
    <t xml:space="preserve"> 2016 год</t>
  </si>
  <si>
    <t>Приложение 2.1</t>
  </si>
  <si>
    <t>Расходы на исполнение публичных нормативных обязательств на 2015 - 2016 годы</t>
  </si>
  <si>
    <t>Приложение 12.1</t>
  </si>
  <si>
    <t>Условно - утвержденные расходы</t>
  </si>
  <si>
    <t>Условно-утвержденные расходы</t>
  </si>
  <si>
    <t>дефицит (114809-68697)=46112*10%=4611,2</t>
  </si>
  <si>
    <t>дефицит(119774-76000)=43774*10%=4377,4</t>
  </si>
  <si>
    <t>424433,1</t>
  </si>
  <si>
    <t>6118</t>
  </si>
  <si>
    <t>4%</t>
  </si>
  <si>
    <t>7%</t>
  </si>
  <si>
    <t>Налог применяемый в связи  с применением упрощенной системы налогообложения</t>
  </si>
  <si>
    <t>Налог взимаемый с налогоплательщиков, выбравших в качестве налогообложения доходы</t>
  </si>
  <si>
    <t>795 71 01</t>
  </si>
  <si>
    <t>795 08 22</t>
  </si>
  <si>
    <t>795 25 11</t>
  </si>
  <si>
    <t xml:space="preserve">795 03 01 </t>
  </si>
  <si>
    <t>795 03 01</t>
  </si>
  <si>
    <t>795 01 06</t>
  </si>
  <si>
    <t>795 01 01</t>
  </si>
  <si>
    <t>795 01 04</t>
  </si>
  <si>
    <t>795 01 02</t>
  </si>
  <si>
    <t>795 01 03</t>
  </si>
  <si>
    <t>795 01 07</t>
  </si>
  <si>
    <t>795 01 05</t>
  </si>
  <si>
    <t>795 79 01</t>
  </si>
  <si>
    <t>795 16 11</t>
  </si>
  <si>
    <t>522 79 01</t>
  </si>
  <si>
    <t>795 81 11</t>
  </si>
  <si>
    <t>795 76 11</t>
  </si>
  <si>
    <t xml:space="preserve">к решению Совета МО "Село Енотаевка" </t>
  </si>
  <si>
    <t>106 00000 00 0000 110</t>
  </si>
  <si>
    <t>10601030101000110</t>
  </si>
  <si>
    <t>10606000000000110</t>
  </si>
  <si>
    <t>Земельный налог,взимаемый по ставке,установленной подпунктом й пункта 1 статьи 394 Налогового кодекса РВ</t>
  </si>
  <si>
    <t>10606020000000110</t>
  </si>
  <si>
    <t>10606023101000110</t>
  </si>
  <si>
    <t>10503010010000110</t>
  </si>
  <si>
    <t>Мероприятия по ЖКХ</t>
  </si>
  <si>
    <t>Отраслевая целевая программа "Модернизация и реформирование  ЖКХ Астраханской области на 2011-2015гг"(реконструкция разводящих тепловых сетей)</t>
  </si>
  <si>
    <t>351 05 00</t>
  </si>
  <si>
    <t>ЖКХ</t>
  </si>
  <si>
    <t>600 01 00</t>
  </si>
  <si>
    <t>Уличное освещение</t>
  </si>
  <si>
    <t>Коммунальные услуги</t>
  </si>
  <si>
    <t>600 200 00</t>
  </si>
  <si>
    <t>Прочие услуги</t>
  </si>
  <si>
    <t>Содержание автомобильных дорог и инженерных ссоружений в границах городских округов поселений в рамках благоустройства</t>
  </si>
  <si>
    <t>600 300 00</t>
  </si>
  <si>
    <t>Озеленение (увеличение стоимости материальных запасов)</t>
  </si>
  <si>
    <t>Мероприятия по благоустройству городских округов поселений</t>
  </si>
  <si>
    <t>600 500 00</t>
  </si>
  <si>
    <t>Прчие мероприятия по благоустройствугородских округов и поселений</t>
  </si>
  <si>
    <t>Администрация муниципального образования  "Село Енотаевка"</t>
  </si>
  <si>
    <t>Благоустройство</t>
  </si>
  <si>
    <t>600 02 00</t>
  </si>
  <si>
    <t>Содержание автомобильных дорог</t>
  </si>
  <si>
    <t>Администрация МО "Село Енотаевка"</t>
  </si>
  <si>
    <t>Ведомственная  целевая программа "Обеспечение жильем молодых семей на территории муниципального образования "Село енотаевка" на 2012 -2015 годы."</t>
  </si>
  <si>
    <t>Кредиты, привлекаемые в бюджет МО "Село Енотаевка" от других бюджетов бюджетной системы Российской Федерации</t>
  </si>
  <si>
    <t>Кредиты, привлекаемые в бюджет МО "Село Енотаевка" от кредитных организаций</t>
  </si>
  <si>
    <t>Приложение 6.1</t>
  </si>
  <si>
    <t>10606033100000110</t>
  </si>
  <si>
    <t>10606043101000110</t>
  </si>
  <si>
    <t>1 11 05035 10 0000 120</t>
  </si>
  <si>
    <t>1 13 02995 51 0000 130</t>
  </si>
  <si>
    <t>1 16 90050 10 0000 140</t>
  </si>
  <si>
    <t>80 1 00 80020</t>
  </si>
  <si>
    <t>80 1 00 04590</t>
  </si>
  <si>
    <t>99 1 00 04020</t>
  </si>
  <si>
    <t xml:space="preserve"> 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</si>
  <si>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</si>
  <si>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>Прочие неналоговые доходы бюджетов сельских поселений</t>
  </si>
  <si>
    <t>1 17 050501 10 0000 180</t>
  </si>
  <si>
    <t>Приложение  5.1</t>
  </si>
  <si>
    <t>Приложение 7,1</t>
  </si>
  <si>
    <t>99 0 22 04030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</si>
  <si>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</si>
  <si>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</si>
  <si>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</si>
  <si>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</si>
  <si>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01 0 00 24050</t>
  </si>
  <si>
    <t>01 0 00 24250</t>
  </si>
  <si>
    <t>80 1 00 81000</t>
  </si>
  <si>
    <t>01 0 00 04650</t>
  </si>
  <si>
    <t>Расходы бюджета МО "Село Енотаевка" по разделам и подразделам, целевым статьям , группам и видам расходов классификации расходов бюджета на плановый период 2020-2021 годов.</t>
  </si>
  <si>
    <t>999 00 00</t>
  </si>
  <si>
    <t>2 02 01001 10 0000 150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</si>
  <si>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</si>
  <si>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02ZF265550</t>
  </si>
  <si>
    <t>02000C5550</t>
  </si>
  <si>
    <t xml:space="preserve">от                    №  </t>
  </si>
  <si>
    <t xml:space="preserve"> 2023 год</t>
  </si>
  <si>
    <t>БЮДЖЕТ на  2023 год</t>
  </si>
  <si>
    <t>2 02 25555 100000150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</si>
  <si>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</si>
  <si>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 № </t>
  </si>
  <si>
    <t xml:space="preserve">от                  № 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</si>
  <si>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</si>
  <si>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</si>
  <si>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</si>
  <si>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Обслуживание муниципального долга</t>
  </si>
  <si>
    <t>ОБСЛУЖИВАНИЕ ГОСУДАРСТВЕННОГО И МУНИЦИПАЛЬНОГО ДОЛГА</t>
  </si>
  <si>
    <t>80 1 00 84080</t>
  </si>
  <si>
    <t>13</t>
  </si>
  <si>
    <t xml:space="preserve"> 2023год</t>
  </si>
  <si>
    <t xml:space="preserve"> 2024 год</t>
  </si>
  <si>
    <t xml:space="preserve">Доходы местного бюджета   МО "Село Енотаевка" на плановый период  2023 и 2024  годов. </t>
  </si>
  <si>
    <t>БЮДЖЕТ на  2024 год</t>
  </si>
  <si>
    <t>Источники внутреннего финансирования дефицита бюджета МО "Село Енотаевка" на плановый перио 2023 - 2024 годов.</t>
  </si>
  <si>
    <t>952</t>
  </si>
  <si>
    <t>Ведомственная структура расходов местного бюджета МО "Село Енотаевка" на плановый период 2023 и 2024 годов.</t>
  </si>
  <si>
    <t>Измененные бюджетные ассигнования на 2023 год</t>
  </si>
  <si>
    <t>МО "Село Енотаевка"  на плановай период 2023-2024 годов.</t>
  </si>
  <si>
    <t>911,5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</si>
  <si>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</si>
  <si>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</si>
  <si>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</si>
  <si>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</si>
  <si>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</si>
  <si>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02ZF255551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</si>
  <si>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2018-2027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</si>
  <si>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2018-2024 год»(социальное обеспечение и иные выплаты населению)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</si>
  <si>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2018-2027 год»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</si>
  <si>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</si>
  <si>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</si>
  <si>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 xml:space="preserve">от29.12.2022 №32 </t>
  </si>
  <si>
    <t>Глава МО "Село Енотаевка"</t>
  </si>
  <si>
    <t>Котлов В.В.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</si>
</sst>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80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4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b/>
      <i/>
      <sz val="14"/>
      <color indexed="10"/>
      <name val="Times New Roman"/>
      <family val="1"/>
      <charset val="204"/>
    </font>
    <font>
      <b/>
      <i/>
      <sz val="14"/>
      <color indexed="12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i/>
      <sz val="14"/>
      <color indexed="62"/>
      <name val="Times New Roman"/>
      <family val="1"/>
      <charset val="204"/>
    </font>
    <font>
      <b/>
      <i/>
      <sz val="14"/>
      <color indexed="48"/>
      <name val="Times New Roman"/>
      <family val="1"/>
      <charset val="204"/>
    </font>
    <font>
      <sz val="14"/>
      <color indexed="5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4"/>
      <color indexed="10"/>
      <name val="Arial Cyr"/>
      <charset val="204"/>
    </font>
    <font>
      <b/>
      <sz val="10"/>
      <color indexed="10"/>
      <name val="Arial Cyr"/>
      <charset val="204"/>
    </font>
    <font>
      <i/>
      <sz val="14"/>
      <name val="Arial Cyr"/>
      <charset val="204"/>
    </font>
    <font>
      <sz val="14"/>
      <color indexed="2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sz val="16"/>
      <color indexed="10"/>
      <name val="Arial Cyr"/>
      <charset val="204"/>
    </font>
    <font>
      <b/>
      <sz val="16"/>
      <color indexed="10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 Cyr"/>
      <charset val="204"/>
    </font>
    <font>
      <sz val="16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i/>
      <sz val="14"/>
      <color rgb="FF7030A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b/>
      <i/>
      <sz val="14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5" fillId="0" borderId="0"/>
    <xf numFmtId="0" fontId="1" fillId="0" borderId="0"/>
    <xf numFmtId="0" fontId="15" fillId="0" borderId="0"/>
    <xf numFmtId="0" fontId="70" fillId="0" borderId="0" applyBorder="0" applyProtection="0"/>
  </cellStyleXfs>
  <cellXfs count="509">
    <xf numFmtId="0" fontId="0" fillId="0" borderId="0" xfId="0"/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0" fillId="0" borderId="0" xfId="0" applyNumberFormat="1" applyFill="1"/>
    <xf numFmtId="0" fontId="5" fillId="0" borderId="0" xfId="0" applyFont="1"/>
    <xf numFmtId="0" fontId="2" fillId="0" borderId="2" xfId="0" applyFont="1" applyBorder="1" applyAlignment="1">
      <alignment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wrapText="1"/>
    </xf>
    <xf numFmtId="0" fontId="5" fillId="0" borderId="0" xfId="0" applyFont="1" applyFill="1" applyAlignment="1" applyProtection="1">
      <alignment shrinkToFit="1"/>
    </xf>
    <xf numFmtId="0" fontId="5" fillId="0" borderId="0" xfId="0" applyFont="1" applyFill="1" applyProtection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 shrinkToFit="1"/>
    </xf>
    <xf numFmtId="49" fontId="5" fillId="0" borderId="2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left" vertical="center" wrapText="1" shrinkToFit="1"/>
    </xf>
    <xf numFmtId="2" fontId="5" fillId="0" borderId="2" xfId="0" applyNumberFormat="1" applyFont="1" applyFill="1" applyBorder="1" applyAlignment="1" applyProtection="1">
      <alignment horizontal="right"/>
    </xf>
    <xf numFmtId="49" fontId="12" fillId="0" borderId="2" xfId="0" applyNumberFormat="1" applyFont="1" applyFill="1" applyBorder="1" applyAlignment="1">
      <alignment horizontal="center"/>
    </xf>
    <xf numFmtId="0" fontId="12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 shrinkToFi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5" fillId="0" borderId="2" xfId="3" applyFont="1" applyFill="1" applyBorder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wrapText="1"/>
    </xf>
    <xf numFmtId="4" fontId="5" fillId="0" borderId="0" xfId="0" applyNumberFormat="1" applyFont="1" applyFill="1" applyProtection="1"/>
    <xf numFmtId="2" fontId="5" fillId="0" borderId="0" xfId="0" applyNumberFormat="1" applyFont="1" applyFill="1" applyProtection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12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Border="1"/>
    <xf numFmtId="49" fontId="17" fillId="0" borderId="0" xfId="0" applyNumberFormat="1" applyFont="1" applyBorder="1" applyAlignment="1">
      <alignment horizontal="left"/>
    </xf>
    <xf numFmtId="49" fontId="17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0" xfId="2" applyFont="1" applyFill="1" applyAlignment="1" applyProtection="1">
      <alignment horizontal="left" wrapText="1"/>
      <protection locked="0"/>
    </xf>
    <xf numFmtId="0" fontId="5" fillId="0" borderId="0" xfId="0" applyFont="1" applyFill="1" applyAlignment="1"/>
    <xf numFmtId="0" fontId="12" fillId="0" borderId="0" xfId="0" applyFont="1" applyAlignment="1">
      <alignment horizontal="center"/>
    </xf>
    <xf numFmtId="0" fontId="12" fillId="0" borderId="0" xfId="0" applyFont="1"/>
    <xf numFmtId="0" fontId="5" fillId="0" borderId="0" xfId="0" applyFont="1" applyFill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indent="15"/>
    </xf>
    <xf numFmtId="0" fontId="9" fillId="0" borderId="0" xfId="0" applyFont="1" applyAlignment="1">
      <alignment horizontal="left" indent="15"/>
    </xf>
    <xf numFmtId="0" fontId="18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vertical="center" wrapText="1"/>
    </xf>
    <xf numFmtId="0" fontId="5" fillId="0" borderId="8" xfId="0" applyFont="1" applyBorder="1"/>
    <xf numFmtId="0" fontId="12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0" fontId="19" fillId="0" borderId="2" xfId="0" applyFont="1" applyBorder="1" applyAlignment="1">
      <alignment wrapText="1"/>
    </xf>
    <xf numFmtId="164" fontId="5" fillId="0" borderId="2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164" fontId="12" fillId="0" borderId="2" xfId="0" applyNumberFormat="1" applyFont="1" applyFill="1" applyBorder="1" applyAlignment="1" applyProtection="1">
      <alignment horizontal="right"/>
    </xf>
    <xf numFmtId="164" fontId="12" fillId="0" borderId="2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9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49" fontId="5" fillId="0" borderId="5" xfId="0" applyNumberFormat="1" applyFont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49" fontId="5" fillId="0" borderId="9" xfId="0" applyNumberFormat="1" applyFont="1" applyBorder="1" applyAlignment="1">
      <alignment wrapText="1"/>
    </xf>
    <xf numFmtId="0" fontId="5" fillId="0" borderId="2" xfId="0" applyFont="1" applyFill="1" applyBorder="1" applyAlignment="1">
      <alignment horizontal="justify" vertical="top" wrapText="1"/>
    </xf>
    <xf numFmtId="164" fontId="0" fillId="0" borderId="0" xfId="0" applyNumberFormat="1" applyFill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3" fillId="0" borderId="0" xfId="0" applyNumberFormat="1" applyFont="1" applyFill="1"/>
    <xf numFmtId="49" fontId="33" fillId="0" borderId="0" xfId="0" applyNumberFormat="1" applyFont="1" applyFill="1"/>
    <xf numFmtId="164" fontId="21" fillId="0" borderId="2" xfId="0" applyNumberFormat="1" applyFont="1" applyFill="1" applyBorder="1" applyAlignment="1">
      <alignment horizontal="right" vertical="center" wrapText="1"/>
    </xf>
    <xf numFmtId="164" fontId="25" fillId="0" borderId="2" xfId="0" applyNumberFormat="1" applyFont="1" applyFill="1" applyBorder="1" applyAlignment="1">
      <alignment horizontal="right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6" fillId="0" borderId="0" xfId="0" applyNumberFormat="1" applyFont="1" applyFill="1"/>
    <xf numFmtId="49" fontId="6" fillId="0" borderId="0" xfId="0" applyNumberFormat="1" applyFont="1" applyFill="1"/>
    <xf numFmtId="164" fontId="20" fillId="0" borderId="2" xfId="0" applyNumberFormat="1" applyFont="1" applyFill="1" applyBorder="1" applyAlignment="1">
      <alignment horizontal="right" vertical="center" wrapText="1"/>
    </xf>
    <xf numFmtId="2" fontId="10" fillId="0" borderId="0" xfId="0" applyNumberFormat="1" applyFont="1" applyFill="1"/>
    <xf numFmtId="49" fontId="10" fillId="0" borderId="0" xfId="0" applyNumberFormat="1" applyFont="1" applyFill="1"/>
    <xf numFmtId="164" fontId="27" fillId="0" borderId="2" xfId="0" applyNumberFormat="1" applyFont="1" applyFill="1" applyBorder="1" applyAlignment="1">
      <alignment horizontal="right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29" fillId="0" borderId="2" xfId="0" applyNumberFormat="1" applyFont="1" applyFill="1" applyBorder="1" applyAlignment="1">
      <alignment horizontal="right" vertical="center" wrapText="1"/>
    </xf>
    <xf numFmtId="2" fontId="31" fillId="0" borderId="0" xfId="0" applyNumberFormat="1" applyFont="1" applyFill="1"/>
    <xf numFmtId="49" fontId="31" fillId="0" borderId="0" xfId="0" applyNumberFormat="1" applyFont="1" applyFill="1"/>
    <xf numFmtId="164" fontId="24" fillId="0" borderId="2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/>
    <xf numFmtId="0" fontId="5" fillId="2" borderId="2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justify" wrapText="1"/>
    </xf>
    <xf numFmtId="164" fontId="5" fillId="0" borderId="2" xfId="0" applyNumberFormat="1" applyFont="1" applyFill="1" applyBorder="1" applyAlignment="1">
      <alignment horizontal="right" wrapText="1"/>
    </xf>
    <xf numFmtId="164" fontId="12" fillId="0" borderId="2" xfId="0" applyNumberFormat="1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164" fontId="9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2" fontId="40" fillId="0" borderId="0" xfId="0" applyNumberFormat="1" applyFont="1" applyFill="1"/>
    <xf numFmtId="49" fontId="40" fillId="0" borderId="0" xfId="0" applyNumberFormat="1" applyFont="1" applyFill="1"/>
    <xf numFmtId="2" fontId="42" fillId="0" borderId="0" xfId="0" applyNumberFormat="1" applyFont="1" applyFill="1"/>
    <xf numFmtId="2" fontId="41" fillId="0" borderId="0" xfId="0" applyNumberFormat="1" applyFont="1" applyFill="1"/>
    <xf numFmtId="49" fontId="41" fillId="0" borderId="0" xfId="0" applyNumberFormat="1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2" fontId="38" fillId="0" borderId="0" xfId="0" applyNumberFormat="1" applyFont="1" applyFill="1"/>
    <xf numFmtId="49" fontId="38" fillId="0" borderId="0" xfId="0" applyNumberFormat="1" applyFont="1" applyFill="1"/>
    <xf numFmtId="164" fontId="36" fillId="0" borderId="2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/>
    <xf numFmtId="0" fontId="1" fillId="0" borderId="0" xfId="0" applyNumberFormat="1" applyFont="1" applyFill="1"/>
    <xf numFmtId="0" fontId="31" fillId="0" borderId="0" xfId="0" applyNumberFormat="1" applyFont="1" applyFill="1"/>
    <xf numFmtId="0" fontId="31" fillId="0" borderId="0" xfId="0" applyFont="1" applyFill="1"/>
    <xf numFmtId="0" fontId="5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32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0" fontId="12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8" fillId="0" borderId="0" xfId="0" applyFont="1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12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top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164" fontId="39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2" fontId="44" fillId="0" borderId="0" xfId="0" applyNumberFormat="1" applyFont="1" applyFill="1"/>
    <xf numFmtId="164" fontId="5" fillId="0" borderId="2" xfId="0" applyNumberFormat="1" applyFont="1" applyBorder="1" applyAlignment="1">
      <alignment horizontal="right" wrapText="1"/>
    </xf>
    <xf numFmtId="164" fontId="45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31" fillId="0" borderId="0" xfId="0" applyNumberFormat="1" applyFont="1" applyFill="1"/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31" fillId="0" borderId="0" xfId="0" applyNumberFormat="1" applyFont="1" applyFill="1" applyBorder="1"/>
    <xf numFmtId="49" fontId="31" fillId="0" borderId="0" xfId="0" applyNumberFormat="1" applyFont="1" applyFill="1" applyBorder="1"/>
    <xf numFmtId="2" fontId="6" fillId="0" borderId="0" xfId="0" applyNumberFormat="1" applyFont="1" applyFill="1" applyBorder="1"/>
    <xf numFmtId="49" fontId="6" fillId="0" borderId="0" xfId="0" applyNumberFormat="1" applyFont="1" applyFill="1" applyBorder="1"/>
    <xf numFmtId="2" fontId="46" fillId="0" borderId="0" xfId="0" applyNumberFormat="1" applyFont="1" applyFill="1"/>
    <xf numFmtId="2" fontId="47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/>
    </xf>
    <xf numFmtId="0" fontId="26" fillId="0" borderId="0" xfId="0" applyFont="1" applyFill="1" applyProtection="1"/>
    <xf numFmtId="0" fontId="34" fillId="0" borderId="2" xfId="0" applyNumberFormat="1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>
      <alignment horizontal="left" vertical="top" wrapText="1"/>
    </xf>
    <xf numFmtId="164" fontId="5" fillId="0" borderId="0" xfId="0" applyNumberFormat="1" applyFont="1" applyFill="1" applyProtection="1"/>
    <xf numFmtId="1" fontId="5" fillId="0" borderId="5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 applyProtection="1">
      <alignment horizontal="right" wrapText="1"/>
      <protection locked="0"/>
    </xf>
    <xf numFmtId="165" fontId="5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2" fontId="43" fillId="0" borderId="0" xfId="0" applyNumberFormat="1" applyFont="1" applyFill="1"/>
    <xf numFmtId="49" fontId="43" fillId="0" borderId="0" xfId="0" applyNumberFormat="1" applyFont="1" applyFill="1"/>
    <xf numFmtId="0" fontId="53" fillId="0" borderId="2" xfId="0" applyFont="1" applyFill="1" applyBorder="1" applyAlignment="1">
      <alignment vertical="top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2" xfId="0" applyNumberFormat="1" applyFont="1" applyFill="1" applyBorder="1" applyAlignment="1">
      <alignment horizontal="center" vertical="center" wrapText="1"/>
    </xf>
    <xf numFmtId="164" fontId="53" fillId="0" borderId="2" xfId="0" applyNumberFormat="1" applyFont="1" applyFill="1" applyBorder="1" applyAlignment="1">
      <alignment horizontal="right" vertical="center" wrapText="1"/>
    </xf>
    <xf numFmtId="49" fontId="53" fillId="0" borderId="2" xfId="0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 applyProtection="1">
      <alignment horizontal="center" vertical="center" wrapText="1"/>
      <protection locked="0"/>
    </xf>
    <xf numFmtId="0" fontId="53" fillId="0" borderId="2" xfId="0" applyFont="1" applyFill="1" applyBorder="1" applyAlignment="1">
      <alignment wrapText="1"/>
    </xf>
    <xf numFmtId="164" fontId="53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8" fillId="0" borderId="0" xfId="0" applyNumberFormat="1" applyFont="1" applyFill="1"/>
    <xf numFmtId="49" fontId="49" fillId="0" borderId="0" xfId="0" applyNumberFormat="1" applyFont="1" applyFill="1"/>
    <xf numFmtId="49" fontId="50" fillId="0" borderId="0" xfId="0" applyNumberFormat="1" applyFont="1" applyFill="1"/>
    <xf numFmtId="49" fontId="51" fillId="0" borderId="0" xfId="0" applyNumberFormat="1" applyFont="1" applyFill="1"/>
    <xf numFmtId="49" fontId="52" fillId="0" borderId="0" xfId="0" applyNumberFormat="1" applyFont="1" applyFill="1"/>
    <xf numFmtId="0" fontId="53" fillId="0" borderId="2" xfId="1" applyFont="1" applyFill="1" applyBorder="1" applyAlignment="1" applyProtection="1">
      <alignment horizontal="left" vertical="top" wrapText="1"/>
      <protection locked="0"/>
    </xf>
    <xf numFmtId="49" fontId="31" fillId="3" borderId="0" xfId="0" applyNumberFormat="1" applyFont="1" applyFill="1"/>
    <xf numFmtId="2" fontId="31" fillId="3" borderId="0" xfId="0" applyNumberFormat="1" applyFont="1" applyFill="1"/>
    <xf numFmtId="0" fontId="54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top" wrapText="1"/>
    </xf>
    <xf numFmtId="2" fontId="55" fillId="0" borderId="0" xfId="0" applyNumberFormat="1" applyFont="1" applyFill="1"/>
    <xf numFmtId="2" fontId="56" fillId="0" borderId="0" xfId="0" applyNumberFormat="1" applyFont="1" applyFill="1"/>
    <xf numFmtId="49" fontId="55" fillId="0" borderId="0" xfId="0" applyNumberFormat="1" applyFont="1" applyFill="1"/>
    <xf numFmtId="49" fontId="57" fillId="0" borderId="0" xfId="0" applyNumberFormat="1" applyFont="1" applyFill="1"/>
    <xf numFmtId="164" fontId="58" fillId="0" borderId="2" xfId="0" applyNumberFormat="1" applyFont="1" applyFill="1" applyBorder="1" applyAlignment="1">
      <alignment horizontal="right" vertical="center" wrapText="1"/>
    </xf>
    <xf numFmtId="0" fontId="59" fillId="0" borderId="2" xfId="0" applyFont="1" applyFill="1" applyBorder="1" applyAlignment="1">
      <alignment wrapText="1"/>
    </xf>
    <xf numFmtId="0" fontId="59" fillId="0" borderId="0" xfId="0" applyFont="1" applyFill="1"/>
    <xf numFmtId="0" fontId="59" fillId="0" borderId="0" xfId="0" applyFont="1" applyFill="1" applyAlignment="1">
      <alignment wrapText="1"/>
    </xf>
    <xf numFmtId="0" fontId="59" fillId="0" borderId="2" xfId="0" applyFont="1" applyFill="1" applyBorder="1"/>
    <xf numFmtId="2" fontId="59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1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2" xfId="0" applyFont="1" applyFill="1" applyBorder="1" applyProtection="1"/>
    <xf numFmtId="0" fontId="7" fillId="0" borderId="2" xfId="0" applyFont="1" applyFill="1" applyBorder="1" applyProtection="1"/>
    <xf numFmtId="0" fontId="12" fillId="0" borderId="2" xfId="0" applyFont="1" applyFill="1" applyBorder="1" applyAlignment="1" applyProtection="1">
      <alignment shrinkToFit="1"/>
    </xf>
    <xf numFmtId="0" fontId="12" fillId="0" borderId="2" xfId="0" applyFont="1" applyFill="1" applyBorder="1" applyAlignment="1" applyProtection="1">
      <alignment horizontal="center"/>
    </xf>
    <xf numFmtId="4" fontId="5" fillId="0" borderId="9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60" fillId="0" borderId="2" xfId="0" applyNumberFormat="1" applyFont="1" applyFill="1" applyBorder="1" applyAlignment="1">
      <alignment horizontal="right" vertical="center" wrapText="1"/>
    </xf>
    <xf numFmtId="0" fontId="60" fillId="0" borderId="2" xfId="0" applyFont="1" applyFill="1" applyBorder="1" applyProtection="1"/>
    <xf numFmtId="0" fontId="61" fillId="0" borderId="2" xfId="0" applyFont="1" applyFill="1" applyBorder="1" applyAlignment="1">
      <alignment horizontal="left" vertical="top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2" xfId="0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 applyProtection="1">
      <alignment horizontal="center" vertical="center" wrapText="1"/>
      <protection locked="0"/>
    </xf>
    <xf numFmtId="0" fontId="60" fillId="0" borderId="2" xfId="0" applyFont="1" applyFill="1" applyBorder="1" applyAlignment="1">
      <alignment wrapText="1"/>
    </xf>
    <xf numFmtId="0" fontId="60" fillId="0" borderId="2" xfId="0" applyFont="1" applyFill="1" applyBorder="1" applyAlignment="1">
      <alignment horizontal="center" vertical="center" wrapText="1"/>
    </xf>
    <xf numFmtId="0" fontId="60" fillId="0" borderId="2" xfId="0" applyFont="1" applyFill="1" applyBorder="1" applyAlignment="1">
      <alignment horizontal="left" vertical="top" wrapText="1"/>
    </xf>
    <xf numFmtId="0" fontId="60" fillId="0" borderId="2" xfId="0" applyFont="1" applyFill="1" applyBorder="1" applyAlignment="1">
      <alignment vertical="top" wrapText="1"/>
    </xf>
    <xf numFmtId="0" fontId="60" fillId="0" borderId="0" xfId="0" applyFont="1" applyFill="1" applyAlignment="1">
      <alignment wrapText="1"/>
    </xf>
    <xf numFmtId="0" fontId="62" fillId="0" borderId="2" xfId="0" applyNumberFormat="1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0" fontId="60" fillId="0" borderId="5" xfId="0" applyFont="1" applyFill="1" applyBorder="1" applyAlignment="1">
      <alignment wrapText="1"/>
    </xf>
    <xf numFmtId="49" fontId="62" fillId="0" borderId="2" xfId="0" applyNumberFormat="1" applyFont="1" applyFill="1" applyBorder="1" applyAlignment="1">
      <alignment horizontal="center" vertical="center" wrapText="1"/>
    </xf>
    <xf numFmtId="0" fontId="62" fillId="0" borderId="2" xfId="0" applyFont="1" applyFill="1" applyBorder="1" applyAlignment="1">
      <alignment horizontal="center" vertical="center" wrapText="1"/>
    </xf>
    <xf numFmtId="0" fontId="60" fillId="0" borderId="2" xfId="0" applyFont="1" applyFill="1" applyBorder="1"/>
    <xf numFmtId="0" fontId="62" fillId="0" borderId="2" xfId="0" applyFont="1" applyFill="1" applyBorder="1" applyAlignment="1">
      <alignment vertical="top" wrapText="1"/>
    </xf>
    <xf numFmtId="0" fontId="60" fillId="0" borderId="0" xfId="0" applyFont="1" applyFill="1"/>
    <xf numFmtId="49" fontId="60" fillId="0" borderId="2" xfId="0" applyNumberFormat="1" applyFont="1" applyFill="1" applyBorder="1" applyAlignment="1">
      <alignment horizontal="center"/>
    </xf>
    <xf numFmtId="0" fontId="63" fillId="0" borderId="2" xfId="0" applyFont="1" applyFill="1" applyBorder="1" applyAlignment="1">
      <alignment vertical="top" wrapText="1"/>
    </xf>
    <xf numFmtId="0" fontId="63" fillId="0" borderId="2" xfId="0" applyFont="1" applyFill="1" applyBorder="1" applyAlignment="1">
      <alignment horizontal="center" vertical="center" wrapText="1"/>
    </xf>
    <xf numFmtId="0" fontId="63" fillId="0" borderId="2" xfId="0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vertical="center" wrapText="1"/>
    </xf>
    <xf numFmtId="0" fontId="64" fillId="0" borderId="2" xfId="0" applyFont="1" applyFill="1" applyBorder="1" applyAlignment="1">
      <alignment horizontal="center" vertical="center" wrapText="1"/>
    </xf>
    <xf numFmtId="0" fontId="64" fillId="0" borderId="2" xfId="0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 applyProtection="1">
      <alignment vertical="center" wrapText="1"/>
      <protection locked="0"/>
    </xf>
    <xf numFmtId="0" fontId="61" fillId="0" borderId="2" xfId="0" applyFont="1" applyFill="1" applyBorder="1" applyAlignment="1">
      <alignment wrapText="1"/>
    </xf>
    <xf numFmtId="0" fontId="61" fillId="0" borderId="2" xfId="0" applyFont="1" applyFill="1" applyBorder="1" applyAlignment="1">
      <alignment vertical="top" wrapText="1"/>
    </xf>
    <xf numFmtId="0" fontId="60" fillId="0" borderId="4" xfId="0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/>
    </xf>
    <xf numFmtId="49" fontId="63" fillId="0" borderId="2" xfId="0" applyNumberFormat="1" applyFont="1" applyFill="1" applyBorder="1" applyAlignment="1">
      <alignment horizontal="center" vertical="center" wrapText="1"/>
    </xf>
    <xf numFmtId="0" fontId="60" fillId="4" borderId="2" xfId="0" applyFont="1" applyFill="1" applyBorder="1" applyAlignment="1">
      <alignment vertical="top" wrapText="1"/>
    </xf>
    <xf numFmtId="0" fontId="62" fillId="4" borderId="2" xfId="0" applyFont="1" applyFill="1" applyBorder="1" applyAlignment="1">
      <alignment horizontal="center" vertical="center" wrapText="1"/>
    </xf>
    <xf numFmtId="0" fontId="62" fillId="4" borderId="2" xfId="0" applyNumberFormat="1" applyFont="1" applyFill="1" applyBorder="1" applyAlignment="1">
      <alignment horizontal="center" vertical="center" wrapText="1"/>
    </xf>
    <xf numFmtId="164" fontId="24" fillId="4" borderId="2" xfId="0" applyNumberFormat="1" applyFont="1" applyFill="1" applyBorder="1" applyAlignment="1">
      <alignment horizontal="right" vertical="center" wrapText="1"/>
    </xf>
    <xf numFmtId="0" fontId="60" fillId="4" borderId="2" xfId="0" applyFont="1" applyFill="1" applyBorder="1" applyAlignment="1">
      <alignment horizontal="center" vertical="center" wrapText="1"/>
    </xf>
    <xf numFmtId="0" fontId="60" fillId="4" borderId="2" xfId="0" applyNumberFormat="1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right" vertical="center" wrapText="1"/>
    </xf>
    <xf numFmtId="0" fontId="60" fillId="4" borderId="0" xfId="0" applyFont="1" applyFill="1"/>
    <xf numFmtId="164" fontId="2" fillId="4" borderId="2" xfId="0" applyNumberFormat="1" applyFont="1" applyFill="1" applyBorder="1" applyAlignment="1">
      <alignment horizontal="right" vertical="center" wrapText="1"/>
    </xf>
    <xf numFmtId="0" fontId="62" fillId="4" borderId="2" xfId="0" applyFont="1" applyFill="1" applyBorder="1" applyAlignment="1">
      <alignment vertical="top" wrapText="1"/>
    </xf>
    <xf numFmtId="0" fontId="62" fillId="4" borderId="2" xfId="0" applyFont="1" applyFill="1" applyBorder="1" applyAlignment="1">
      <alignment horizontal="center" vertical="center"/>
    </xf>
    <xf numFmtId="49" fontId="60" fillId="4" borderId="2" xfId="0" applyNumberFormat="1" applyFont="1" applyFill="1" applyBorder="1" applyAlignment="1">
      <alignment horizontal="center" vertical="center" wrapText="1"/>
    </xf>
    <xf numFmtId="0" fontId="60" fillId="4" borderId="2" xfId="0" applyFont="1" applyFill="1" applyBorder="1"/>
    <xf numFmtId="164" fontId="5" fillId="4" borderId="2" xfId="0" applyNumberFormat="1" applyFont="1" applyFill="1" applyBorder="1" applyAlignment="1">
      <alignment horizontal="right" vertical="center" wrapText="1"/>
    </xf>
    <xf numFmtId="164" fontId="53" fillId="4" borderId="2" xfId="0" applyNumberFormat="1" applyFont="1" applyFill="1" applyBorder="1" applyAlignment="1">
      <alignment horizontal="right" vertical="center" wrapText="1"/>
    </xf>
    <xf numFmtId="0" fontId="60" fillId="4" borderId="2" xfId="0" applyFont="1" applyFill="1" applyBorder="1" applyAlignment="1">
      <alignment wrapText="1"/>
    </xf>
    <xf numFmtId="0" fontId="61" fillId="4" borderId="2" xfId="0" applyFont="1" applyFill="1" applyBorder="1" applyAlignment="1">
      <alignment wrapText="1"/>
    </xf>
    <xf numFmtId="3" fontId="60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60" fillId="4" borderId="2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/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9" fillId="4" borderId="0" xfId="0" applyFont="1" applyFill="1"/>
    <xf numFmtId="0" fontId="59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164" fontId="27" fillId="4" borderId="2" xfId="0" applyNumberFormat="1" applyFont="1" applyFill="1" applyBorder="1" applyAlignment="1">
      <alignment horizontal="right" vertical="center" wrapText="1"/>
    </xf>
    <xf numFmtId="2" fontId="0" fillId="4" borderId="0" xfId="0" applyNumberFormat="1" applyFill="1"/>
    <xf numFmtId="2" fontId="6" fillId="4" borderId="0" xfId="0" applyNumberFormat="1" applyFont="1" applyFill="1"/>
    <xf numFmtId="49" fontId="0" fillId="4" borderId="0" xfId="0" applyNumberFormat="1" applyFill="1"/>
    <xf numFmtId="49" fontId="48" fillId="4" borderId="0" xfId="0" applyNumberFormat="1" applyFont="1" applyFill="1"/>
    <xf numFmtId="0" fontId="22" fillId="4" borderId="2" xfId="0" applyFont="1" applyFill="1" applyBorder="1" applyAlignment="1">
      <alignment vertical="top" wrapText="1"/>
    </xf>
    <xf numFmtId="0" fontId="22" fillId="4" borderId="2" xfId="0" applyFont="1" applyFill="1" applyBorder="1" applyAlignment="1">
      <alignment horizontal="center" vertical="center" wrapText="1"/>
    </xf>
    <xf numFmtId="0" fontId="22" fillId="4" borderId="2" xfId="0" applyNumberFormat="1" applyFont="1" applyFill="1" applyBorder="1" applyAlignment="1">
      <alignment horizontal="center" vertical="center" wrapText="1"/>
    </xf>
    <xf numFmtId="164" fontId="28" fillId="4" borderId="2" xfId="0" applyNumberFormat="1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49" fontId="22" fillId="4" borderId="2" xfId="0" applyNumberFormat="1" applyFont="1" applyFill="1" applyBorder="1" applyAlignment="1">
      <alignment horizontal="center" vertical="center"/>
    </xf>
    <xf numFmtId="2" fontId="23" fillId="4" borderId="0" xfId="0" applyNumberFormat="1" applyFont="1" applyFill="1"/>
    <xf numFmtId="2" fontId="47" fillId="4" borderId="0" xfId="0" applyNumberFormat="1" applyFont="1" applyFill="1"/>
    <xf numFmtId="49" fontId="23" fillId="4" borderId="0" xfId="0" applyNumberFormat="1" applyFont="1" applyFill="1"/>
    <xf numFmtId="49" fontId="49" fillId="4" borderId="0" xfId="0" applyNumberFormat="1" applyFont="1" applyFill="1"/>
    <xf numFmtId="49" fontId="5" fillId="4" borderId="2" xfId="0" applyNumberFormat="1" applyFont="1" applyFill="1" applyBorder="1" applyAlignment="1">
      <alignment horizontal="left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59" fillId="0" borderId="0" xfId="0" applyFont="1" applyFill="1" applyBorder="1"/>
    <xf numFmtId="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2" fillId="0" borderId="3" xfId="0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61" fillId="4" borderId="2" xfId="0" applyFont="1" applyFill="1" applyBorder="1" applyAlignment="1">
      <alignment horizontal="left" vertical="top" wrapText="1"/>
    </xf>
    <xf numFmtId="0" fontId="60" fillId="4" borderId="11" xfId="0" applyFont="1" applyFill="1" applyBorder="1" applyAlignment="1">
      <alignment horizontal="center" vertical="center" wrapText="1"/>
    </xf>
    <xf numFmtId="0" fontId="60" fillId="4" borderId="0" xfId="0" applyFont="1" applyFill="1" applyAlignment="1">
      <alignment wrapText="1"/>
    </xf>
    <xf numFmtId="0" fontId="61" fillId="4" borderId="2" xfId="0" applyFont="1" applyFill="1" applyBorder="1" applyAlignment="1">
      <alignment horizontal="left" wrapText="1"/>
    </xf>
    <xf numFmtId="0" fontId="61" fillId="4" borderId="2" xfId="0" applyFont="1" applyFill="1" applyBorder="1" applyAlignment="1">
      <alignment horizontal="left" vertical="center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60" fillId="4" borderId="2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0" fontId="63" fillId="4" borderId="2" xfId="0" applyFont="1" applyFill="1" applyBorder="1" applyAlignment="1">
      <alignment wrapText="1"/>
    </xf>
    <xf numFmtId="0" fontId="63" fillId="4" borderId="2" xfId="0" applyFont="1" applyFill="1" applyBorder="1" applyAlignment="1">
      <alignment horizontal="center" vertical="center" wrapText="1"/>
    </xf>
    <xf numFmtId="0" fontId="63" fillId="4" borderId="2" xfId="0" applyNumberFormat="1" applyFont="1" applyFill="1" applyBorder="1" applyAlignment="1">
      <alignment horizontal="center" vertical="center" wrapText="1"/>
    </xf>
    <xf numFmtId="0" fontId="63" fillId="4" borderId="2" xfId="0" applyFont="1" applyFill="1" applyBorder="1" applyAlignment="1" applyProtection="1">
      <alignment horizontal="center" vertical="center" wrapText="1"/>
      <protection locked="0"/>
    </xf>
    <xf numFmtId="164" fontId="39" fillId="4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wrapText="1"/>
    </xf>
    <xf numFmtId="164" fontId="20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/>
    <xf numFmtId="164" fontId="2" fillId="5" borderId="2" xfId="0" applyNumberFormat="1" applyFont="1" applyFill="1" applyBorder="1" applyAlignment="1">
      <alignment horizontal="righ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66" fillId="4" borderId="2" xfId="0" applyFont="1" applyFill="1" applyBorder="1" applyAlignment="1">
      <alignment horizontal="center" vertical="center" wrapText="1"/>
    </xf>
    <xf numFmtId="0" fontId="66" fillId="4" borderId="2" xfId="0" applyNumberFormat="1" applyFont="1" applyFill="1" applyBorder="1" applyAlignment="1">
      <alignment horizontal="center" vertical="center" wrapText="1"/>
    </xf>
    <xf numFmtId="0" fontId="66" fillId="4" borderId="2" xfId="0" applyFont="1" applyFill="1" applyBorder="1" applyAlignment="1">
      <alignment wrapText="1"/>
    </xf>
    <xf numFmtId="0" fontId="67" fillId="4" borderId="2" xfId="1" applyFont="1" applyFill="1" applyBorder="1" applyAlignment="1" applyProtection="1">
      <alignment horizontal="left" vertical="top" wrapText="1"/>
      <protection locked="0"/>
    </xf>
    <xf numFmtId="0" fontId="68" fillId="4" borderId="2" xfId="0" applyFont="1" applyFill="1" applyBorder="1" applyAlignment="1">
      <alignment horizontal="center" vertical="center" wrapText="1"/>
    </xf>
    <xf numFmtId="0" fontId="68" fillId="4" borderId="2" xfId="0" applyNumberFormat="1" applyFont="1" applyFill="1" applyBorder="1" applyAlignment="1">
      <alignment horizontal="center" vertical="center" wrapText="1"/>
    </xf>
    <xf numFmtId="0" fontId="68" fillId="4" borderId="2" xfId="0" applyFont="1" applyFill="1" applyBorder="1" applyAlignment="1" applyProtection="1">
      <alignment horizontal="center" vertical="center" wrapText="1"/>
      <protection locked="0"/>
    </xf>
    <xf numFmtId="0" fontId="68" fillId="4" borderId="2" xfId="0" applyFont="1" applyFill="1" applyBorder="1" applyAlignment="1">
      <alignment wrapText="1"/>
    </xf>
    <xf numFmtId="0" fontId="68" fillId="4" borderId="2" xfId="0" applyFont="1" applyFill="1" applyBorder="1" applyAlignment="1">
      <alignment horizontal="left" vertical="top" wrapText="1"/>
    </xf>
    <xf numFmtId="0" fontId="67" fillId="0" borderId="2" xfId="1" applyFont="1" applyFill="1" applyBorder="1" applyAlignment="1" applyProtection="1">
      <alignment horizontal="left" vertical="top" wrapText="1"/>
      <protection locked="0"/>
    </xf>
    <xf numFmtId="0" fontId="68" fillId="0" borderId="2" xfId="0" applyNumberFormat="1" applyFont="1" applyFill="1" applyBorder="1" applyAlignment="1">
      <alignment horizontal="center" vertical="center" wrapText="1"/>
    </xf>
    <xf numFmtId="0" fontId="68" fillId="0" borderId="2" xfId="0" applyFont="1" applyFill="1" applyBorder="1" applyAlignment="1" applyProtection="1">
      <alignment horizontal="center" vertical="center" wrapText="1"/>
      <protection locked="0"/>
    </xf>
    <xf numFmtId="0" fontId="68" fillId="0" borderId="2" xfId="0" applyFont="1" applyFill="1" applyBorder="1" applyAlignment="1">
      <alignment wrapText="1"/>
    </xf>
    <xf numFmtId="0" fontId="68" fillId="0" borderId="5" xfId="0" applyFont="1" applyFill="1" applyBorder="1" applyAlignment="1">
      <alignment horizontal="left" vertical="top" wrapText="1"/>
    </xf>
    <xf numFmtId="3" fontId="68" fillId="0" borderId="2" xfId="0" applyNumberFormat="1" applyFont="1" applyFill="1" applyBorder="1" applyAlignment="1">
      <alignment horizontal="center" vertical="center" wrapText="1"/>
    </xf>
    <xf numFmtId="0" fontId="53" fillId="4" borderId="2" xfId="0" applyFont="1" applyFill="1" applyBorder="1" applyAlignment="1">
      <alignment vertical="top" wrapText="1"/>
    </xf>
    <xf numFmtId="0" fontId="53" fillId="4" borderId="2" xfId="0" applyFont="1" applyFill="1" applyBorder="1" applyAlignment="1">
      <alignment horizontal="center" vertical="center" wrapText="1"/>
    </xf>
    <xf numFmtId="0" fontId="53" fillId="4" borderId="2" xfId="0" applyNumberFormat="1" applyFont="1" applyFill="1" applyBorder="1" applyAlignment="1">
      <alignment horizontal="center" vertical="center" wrapText="1"/>
    </xf>
    <xf numFmtId="0" fontId="53" fillId="4" borderId="2" xfId="0" applyFont="1" applyFill="1" applyBorder="1" applyAlignment="1" applyProtection="1">
      <alignment horizontal="center" vertical="center" wrapText="1"/>
      <protection locked="0"/>
    </xf>
    <xf numFmtId="0" fontId="53" fillId="4" borderId="2" xfId="0" applyFont="1" applyFill="1" applyBorder="1" applyAlignment="1">
      <alignment wrapText="1"/>
    </xf>
    <xf numFmtId="0" fontId="67" fillId="4" borderId="2" xfId="0" applyFont="1" applyFill="1" applyBorder="1" applyAlignment="1">
      <alignment horizontal="left" vertical="top" wrapText="1"/>
    </xf>
    <xf numFmtId="0" fontId="69" fillId="4" borderId="2" xfId="0" applyNumberFormat="1" applyFont="1" applyFill="1" applyBorder="1" applyAlignment="1">
      <alignment horizontal="center" vertical="center" wrapText="1"/>
    </xf>
    <xf numFmtId="0" fontId="65" fillId="4" borderId="2" xfId="0" applyFont="1" applyFill="1" applyBorder="1" applyAlignment="1">
      <alignment horizontal="left" vertical="center" wrapText="1"/>
    </xf>
    <xf numFmtId="0" fontId="66" fillId="4" borderId="0" xfId="0" applyFont="1" applyFill="1"/>
    <xf numFmtId="0" fontId="66" fillId="4" borderId="2" xfId="0" applyFont="1" applyFill="1" applyBorder="1" applyAlignment="1">
      <alignment horizontal="left" vertical="top" wrapText="1"/>
    </xf>
    <xf numFmtId="0" fontId="66" fillId="4" borderId="2" xfId="0" applyFont="1" applyFill="1" applyBorder="1" applyAlignment="1">
      <alignment vertical="top" wrapText="1"/>
    </xf>
    <xf numFmtId="0" fontId="66" fillId="4" borderId="2" xfId="1" applyFont="1" applyFill="1" applyBorder="1" applyAlignment="1" applyProtection="1">
      <alignment horizontal="left" vertical="top" wrapText="1"/>
      <protection locked="0"/>
    </xf>
    <xf numFmtId="49" fontId="68" fillId="4" borderId="2" xfId="0" applyNumberFormat="1" applyFont="1" applyFill="1" applyBorder="1" applyAlignment="1">
      <alignment horizontal="center" vertical="center" wrapText="1"/>
    </xf>
    <xf numFmtId="0" fontId="68" fillId="4" borderId="2" xfId="1" applyFont="1" applyFill="1" applyBorder="1" applyAlignment="1" applyProtection="1">
      <alignment horizontal="left" vertical="top" wrapText="1"/>
      <protection locked="0"/>
    </xf>
    <xf numFmtId="0" fontId="68" fillId="4" borderId="5" xfId="0" applyFont="1" applyFill="1" applyBorder="1" applyAlignment="1">
      <alignment vertical="top" wrapText="1"/>
    </xf>
    <xf numFmtId="0" fontId="60" fillId="6" borderId="2" xfId="0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vertical="top" wrapText="1"/>
    </xf>
    <xf numFmtId="0" fontId="67" fillId="4" borderId="2" xfId="0" applyFont="1" applyFill="1" applyBorder="1" applyAlignment="1">
      <alignment vertical="top" wrapText="1"/>
    </xf>
    <xf numFmtId="0" fontId="66" fillId="0" borderId="2" xfId="0" applyFont="1" applyFill="1" applyBorder="1" applyAlignment="1">
      <alignment horizontal="left" vertical="top" wrapText="1"/>
    </xf>
    <xf numFmtId="0" fontId="66" fillId="0" borderId="2" xfId="0" applyNumberFormat="1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vertical="top" wrapText="1"/>
    </xf>
    <xf numFmtId="0" fontId="66" fillId="0" borderId="2" xfId="0" applyFont="1" applyFill="1" applyBorder="1" applyAlignment="1">
      <alignment wrapText="1"/>
    </xf>
    <xf numFmtId="0" fontId="65" fillId="0" borderId="2" xfId="0" applyFont="1" applyFill="1" applyBorder="1" applyAlignment="1">
      <alignment horizontal="left" vertical="center" wrapText="1"/>
    </xf>
    <xf numFmtId="0" fontId="66" fillId="0" borderId="2" xfId="1" applyFont="1" applyFill="1" applyBorder="1" applyAlignment="1" applyProtection="1">
      <alignment horizontal="left" vertical="top" wrapText="1"/>
      <protection locked="0"/>
    </xf>
    <xf numFmtId="0" fontId="68" fillId="0" borderId="2" xfId="0" applyFont="1" applyFill="1" applyBorder="1" applyAlignment="1">
      <alignment vertical="top" wrapText="1"/>
    </xf>
    <xf numFmtId="0" fontId="68" fillId="0" borderId="2" xfId="0" applyFont="1" applyFill="1" applyBorder="1" applyAlignment="1">
      <alignment horizontal="center" vertical="center" wrapText="1"/>
    </xf>
    <xf numFmtId="0" fontId="68" fillId="0" borderId="2" xfId="0" applyFont="1" applyFill="1" applyBorder="1" applyAlignment="1">
      <alignment horizontal="left" vertical="top" wrapText="1"/>
    </xf>
    <xf numFmtId="0" fontId="68" fillId="0" borderId="2" xfId="1" applyFont="1" applyFill="1" applyBorder="1" applyAlignment="1" applyProtection="1">
      <alignment horizontal="left" vertical="top" wrapText="1"/>
      <protection locked="0"/>
    </xf>
    <xf numFmtId="0" fontId="68" fillId="0" borderId="5" xfId="0" applyFont="1" applyFill="1" applyBorder="1" applyAlignment="1">
      <alignment vertical="top" wrapText="1"/>
    </xf>
    <xf numFmtId="49" fontId="68" fillId="0" borderId="2" xfId="0" applyNumberFormat="1" applyFont="1" applyFill="1" applyBorder="1" applyAlignment="1">
      <alignment horizontal="center" vertical="center" wrapText="1"/>
    </xf>
    <xf numFmtId="0" fontId="68" fillId="0" borderId="2" xfId="0" applyFont="1" applyFill="1" applyBorder="1" applyAlignment="1">
      <alignment horizontal="left" vertical="center" wrapText="1"/>
    </xf>
    <xf numFmtId="0" fontId="67" fillId="0" borderId="2" xfId="0" applyFont="1" applyFill="1" applyBorder="1" applyAlignment="1">
      <alignment horizontal="left" vertical="center" wrapText="1"/>
    </xf>
    <xf numFmtId="0" fontId="68" fillId="0" borderId="0" xfId="0" applyFont="1" applyFill="1"/>
    <xf numFmtId="0" fontId="67" fillId="0" borderId="2" xfId="0" applyFont="1" applyFill="1" applyBorder="1" applyAlignment="1">
      <alignment vertical="top" wrapText="1"/>
    </xf>
    <xf numFmtId="164" fontId="5" fillId="4" borderId="2" xfId="0" applyNumberFormat="1" applyFont="1" applyFill="1" applyBorder="1" applyAlignment="1">
      <alignment horizontal="right" vertical="center"/>
    </xf>
    <xf numFmtId="164" fontId="7" fillId="4" borderId="2" xfId="0" applyNumberFormat="1" applyFont="1" applyFill="1" applyBorder="1" applyAlignment="1">
      <alignment horizontal="right" vertical="center"/>
    </xf>
    <xf numFmtId="164" fontId="37" fillId="0" borderId="2" xfId="0" applyNumberFormat="1" applyFont="1" applyFill="1" applyBorder="1" applyAlignment="1">
      <alignment horizontal="right" vertical="center"/>
    </xf>
    <xf numFmtId="164" fontId="20" fillId="0" borderId="2" xfId="0" applyNumberFormat="1" applyFont="1" applyFill="1" applyBorder="1" applyAlignment="1">
      <alignment horizontal="right" vertical="center"/>
    </xf>
    <xf numFmtId="0" fontId="68" fillId="0" borderId="5" xfId="0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0" xfId="2" applyFont="1" applyFill="1" applyAlignment="1" applyProtection="1">
      <alignment horizontal="left" wrapText="1"/>
      <protection locked="0"/>
    </xf>
    <xf numFmtId="164" fontId="5" fillId="0" borderId="5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0" fontId="12" fillId="0" borderId="2" xfId="0" applyFont="1" applyFill="1" applyBorder="1" applyProtection="1"/>
    <xf numFmtId="0" fontId="5" fillId="0" borderId="0" xfId="0" applyFont="1" applyFill="1" applyAlignment="1" applyProtection="1">
      <alignment horizontal="left"/>
    </xf>
    <xf numFmtId="49" fontId="31" fillId="0" borderId="10" xfId="0" applyNumberFormat="1" applyFont="1" applyFill="1" applyBorder="1"/>
    <xf numFmtId="0" fontId="2" fillId="0" borderId="12" xfId="0" applyFont="1" applyFill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right" vertical="center" wrapText="1"/>
    </xf>
    <xf numFmtId="164" fontId="12" fillId="0" borderId="11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/>
    <xf numFmtId="164" fontId="2" fillId="0" borderId="11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top" wrapText="1"/>
    </xf>
    <xf numFmtId="49" fontId="5" fillId="0" borderId="11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68" fillId="0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68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wrapText="1"/>
    </xf>
    <xf numFmtId="0" fontId="64" fillId="0" borderId="2" xfId="0" applyFont="1" applyFill="1" applyBorder="1" applyAlignment="1">
      <alignment vertical="top" wrapText="1"/>
    </xf>
    <xf numFmtId="166" fontId="71" fillId="0" borderId="2" xfId="4" applyNumberFormat="1" applyFont="1" applyFill="1" applyBorder="1" applyAlignment="1" applyProtection="1">
      <alignment horizontal="left" vertical="center" wrapText="1"/>
    </xf>
    <xf numFmtId="166" fontId="72" fillId="3" borderId="2" xfId="4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right" wrapText="1"/>
    </xf>
    <xf numFmtId="164" fontId="9" fillId="0" borderId="11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justify" vertical="top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right"/>
    </xf>
    <xf numFmtId="0" fontId="59" fillId="0" borderId="2" xfId="0" applyFont="1" applyBorder="1" applyAlignment="1">
      <alignment horizontal="center" vertical="center"/>
    </xf>
    <xf numFmtId="164" fontId="12" fillId="0" borderId="2" xfId="0" applyNumberFormat="1" applyFont="1" applyFill="1" applyBorder="1"/>
    <xf numFmtId="164" fontId="5" fillId="3" borderId="2" xfId="0" applyNumberFormat="1" applyFont="1" applyFill="1" applyBorder="1"/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49" fontId="5" fillId="0" borderId="11" xfId="0" applyNumberFormat="1" applyFont="1" applyFill="1" applyBorder="1" applyAlignment="1">
      <alignment vertical="center"/>
    </xf>
    <xf numFmtId="164" fontId="64" fillId="4" borderId="2" xfId="0" applyNumberFormat="1" applyFont="1" applyFill="1" applyBorder="1" applyAlignment="1">
      <alignment horizontal="right" wrapText="1"/>
    </xf>
    <xf numFmtId="49" fontId="5" fillId="0" borderId="11" xfId="0" applyNumberFormat="1" applyFont="1" applyFill="1" applyBorder="1" applyAlignment="1">
      <alignment horizontal="right"/>
    </xf>
    <xf numFmtId="0" fontId="5" fillId="0" borderId="0" xfId="0" applyNumberFormat="1" applyFont="1" applyFill="1"/>
    <xf numFmtId="164" fontId="5" fillId="0" borderId="0" xfId="0" applyNumberFormat="1" applyFont="1" applyFill="1"/>
    <xf numFmtId="49" fontId="5" fillId="0" borderId="11" xfId="0" applyNumberFormat="1" applyFont="1" applyFill="1" applyBorder="1"/>
    <xf numFmtId="0" fontId="73" fillId="0" borderId="2" xfId="0" applyNumberFormat="1" applyFont="1" applyFill="1" applyBorder="1" applyAlignment="1">
      <alignment horizontal="center" vertical="center" wrapText="1"/>
    </xf>
    <xf numFmtId="0" fontId="73" fillId="0" borderId="2" xfId="0" applyFont="1" applyFill="1" applyBorder="1" applyAlignment="1">
      <alignment horizontal="center" vertical="center" wrapText="1"/>
    </xf>
    <xf numFmtId="0" fontId="74" fillId="0" borderId="2" xfId="0" applyNumberFormat="1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 wrapText="1"/>
    </xf>
    <xf numFmtId="0" fontId="76" fillId="0" borderId="2" xfId="0" applyNumberFormat="1" applyFont="1" applyFill="1" applyBorder="1" applyAlignment="1">
      <alignment horizontal="center" vertical="center" wrapText="1"/>
    </xf>
    <xf numFmtId="0" fontId="77" fillId="0" borderId="2" xfId="0" applyFont="1" applyFill="1" applyBorder="1" applyAlignment="1">
      <alignment horizontal="center" vertical="center" wrapText="1"/>
    </xf>
    <xf numFmtId="0" fontId="78" fillId="0" borderId="2" xfId="0" applyNumberFormat="1" applyFont="1" applyFill="1" applyBorder="1" applyAlignment="1">
      <alignment horizontal="center" vertical="center" wrapText="1"/>
    </xf>
    <xf numFmtId="0" fontId="78" fillId="0" borderId="2" xfId="0" applyFont="1" applyFill="1" applyBorder="1" applyAlignment="1">
      <alignment horizontal="center" vertical="center" wrapText="1"/>
    </xf>
    <xf numFmtId="0" fontId="75" fillId="4" borderId="2" xfId="0" applyNumberFormat="1" applyFont="1" applyFill="1" applyBorder="1" applyAlignment="1">
      <alignment horizontal="center" vertical="center" wrapText="1"/>
    </xf>
    <xf numFmtId="0" fontId="74" fillId="4" borderId="2" xfId="0" applyFont="1" applyFill="1" applyBorder="1" applyAlignment="1">
      <alignment horizontal="center" vertical="center" wrapText="1"/>
    </xf>
    <xf numFmtId="0" fontId="75" fillId="0" borderId="2" xfId="0" applyNumberFormat="1" applyFont="1" applyFill="1" applyBorder="1" applyAlignment="1">
      <alignment horizontal="center" vertical="center" wrapText="1"/>
    </xf>
    <xf numFmtId="0" fontId="79" fillId="0" borderId="2" xfId="0" applyNumberFormat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 wrapText="1"/>
    </xf>
    <xf numFmtId="0" fontId="79" fillId="4" borderId="2" xfId="0" applyNumberFormat="1" applyFont="1" applyFill="1" applyBorder="1" applyAlignment="1">
      <alignment horizontal="center" vertical="center" wrapText="1"/>
    </xf>
    <xf numFmtId="0" fontId="79" fillId="4" borderId="2" xfId="0" applyFont="1" applyFill="1" applyBorder="1" applyAlignment="1">
      <alignment horizontal="center" vertical="center" wrapText="1"/>
    </xf>
    <xf numFmtId="0" fontId="77" fillId="4" borderId="2" xfId="0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center" wrapText="1" shrinkToFit="1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9" xfId="0" applyBorder="1"/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center" wrapText="1"/>
    </xf>
  </cellXfs>
  <cellStyles count="5">
    <cellStyle name="Excel Built-in Normal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H29"/>
  <sheetViews>
    <sheetView zoomScale="75" zoomScaleNormal="75" workbookViewId="0">
      <selection activeCell="O14" sqref="O14"/>
    </sheetView>
  </sheetViews>
  <sheetFormatPr defaultRowHeight="18.75"/>
  <cols>
    <col min="1" max="1" width="16.85546875" style="11" customWidth="1"/>
    <col min="2" max="2" width="18" style="11" customWidth="1"/>
    <col min="3" max="3" width="8.7109375" style="11" customWidth="1"/>
    <col min="4" max="4" width="9" style="11" customWidth="1"/>
    <col min="5" max="5" width="10.28515625" style="11" customWidth="1"/>
    <col min="6" max="6" width="9.85546875" style="11" customWidth="1"/>
    <col min="7" max="7" width="16.28515625" style="11" customWidth="1"/>
    <col min="8" max="16384" width="9.140625" style="11"/>
  </cols>
  <sheetData>
    <row r="1" spans="1:8" ht="18.75" customHeight="1">
      <c r="F1" s="494" t="s">
        <v>147</v>
      </c>
      <c r="G1" s="494"/>
      <c r="H1" s="61"/>
    </row>
    <row r="2" spans="1:8" ht="55.5" customHeight="1">
      <c r="F2" s="494" t="s">
        <v>627</v>
      </c>
      <c r="G2" s="494"/>
      <c r="H2" s="73"/>
    </row>
    <row r="3" spans="1:8" ht="15" customHeight="1">
      <c r="B3" s="59"/>
      <c r="D3" s="496"/>
      <c r="E3" s="496"/>
      <c r="F3" s="58"/>
    </row>
    <row r="4" spans="1:8" ht="15" customHeight="1">
      <c r="B4" s="59"/>
      <c r="D4" s="57"/>
      <c r="E4" s="57"/>
      <c r="F4" s="57"/>
    </row>
    <row r="5" spans="1:8" ht="4.5" customHeight="1">
      <c r="B5" s="59"/>
      <c r="D5" s="57"/>
      <c r="E5" s="57"/>
      <c r="F5" s="57"/>
    </row>
    <row r="6" spans="1:8" ht="48.75" customHeight="1">
      <c r="A6" s="497" t="s">
        <v>759</v>
      </c>
      <c r="B6" s="497"/>
      <c r="C6" s="497"/>
      <c r="D6" s="497"/>
      <c r="E6" s="497"/>
      <c r="F6" s="497"/>
    </row>
    <row r="7" spans="1:8">
      <c r="A7" s="60"/>
    </row>
    <row r="8" spans="1:8" ht="5.25" customHeight="1"/>
    <row r="9" spans="1:8">
      <c r="F9" s="51" t="s">
        <v>833</v>
      </c>
    </row>
    <row r="10" spans="1:8" ht="22.5" customHeight="1">
      <c r="A10" s="495" t="s">
        <v>1648</v>
      </c>
      <c r="B10" s="495" t="s">
        <v>1649</v>
      </c>
      <c r="C10" s="495" t="s">
        <v>1650</v>
      </c>
      <c r="D10" s="495"/>
      <c r="E10" s="495"/>
      <c r="F10" s="495" t="s">
        <v>1651</v>
      </c>
      <c r="G10" s="492" t="s">
        <v>882</v>
      </c>
    </row>
    <row r="11" spans="1:8" ht="202.5" customHeight="1">
      <c r="A11" s="495"/>
      <c r="B11" s="495"/>
      <c r="C11" s="39" t="s">
        <v>1652</v>
      </c>
      <c r="D11" s="39" t="s">
        <v>1656</v>
      </c>
      <c r="E11" s="39" t="s">
        <v>1653</v>
      </c>
      <c r="F11" s="495"/>
      <c r="G11" s="493"/>
    </row>
    <row r="12" spans="1:8" ht="53.25" hidden="1" customHeight="1">
      <c r="A12" s="490"/>
      <c r="B12" s="43" t="s">
        <v>1654</v>
      </c>
      <c r="C12" s="43">
        <v>0</v>
      </c>
      <c r="D12" s="43">
        <v>0</v>
      </c>
      <c r="E12" s="43">
        <v>0</v>
      </c>
      <c r="F12" s="79">
        <v>0</v>
      </c>
      <c r="G12" s="75"/>
    </row>
    <row r="13" spans="1:8" ht="50.25" customHeight="1">
      <c r="A13" s="491"/>
      <c r="B13" s="39" t="s">
        <v>1612</v>
      </c>
      <c r="C13" s="43">
        <v>0</v>
      </c>
      <c r="D13" s="43">
        <v>0</v>
      </c>
      <c r="E13" s="43">
        <v>0</v>
      </c>
      <c r="F13" s="43"/>
      <c r="G13" s="80"/>
    </row>
    <row r="14" spans="1:8" ht="51.75" customHeight="1">
      <c r="A14" s="74"/>
      <c r="B14" s="63" t="s">
        <v>1611</v>
      </c>
      <c r="C14" s="43">
        <v>0</v>
      </c>
      <c r="D14" s="43">
        <v>0</v>
      </c>
      <c r="E14" s="43">
        <v>0</v>
      </c>
      <c r="F14" s="43"/>
      <c r="G14" s="81"/>
    </row>
    <row r="15" spans="1:8">
      <c r="A15" s="43" t="s">
        <v>1470</v>
      </c>
      <c r="B15" s="39"/>
      <c r="C15" s="43">
        <f>C12+C13+C14</f>
        <v>0</v>
      </c>
      <c r="D15" s="43">
        <f>D12+D13+D14</f>
        <v>0</v>
      </c>
      <c r="E15" s="43">
        <f>E12+E13+E14</f>
        <v>0</v>
      </c>
      <c r="F15" s="43" t="s">
        <v>1655</v>
      </c>
      <c r="G15" s="62" t="s">
        <v>1655</v>
      </c>
    </row>
    <row r="16" spans="1:8">
      <c r="A16" s="37" t="s">
        <v>1471</v>
      </c>
      <c r="B16" s="37"/>
      <c r="C16" s="37"/>
      <c r="D16" s="37"/>
      <c r="E16" s="37"/>
      <c r="F16" s="37"/>
    </row>
    <row r="17" spans="1:6">
      <c r="A17" s="37"/>
      <c r="B17" s="37"/>
      <c r="C17" s="37"/>
      <c r="D17" s="37"/>
      <c r="E17" s="37"/>
      <c r="F17" s="37"/>
    </row>
    <row r="18" spans="1:6">
      <c r="A18" s="37"/>
      <c r="B18" s="37"/>
      <c r="C18" s="37"/>
      <c r="D18" s="37"/>
      <c r="E18" s="37"/>
      <c r="F18" s="37"/>
    </row>
    <row r="19" spans="1:6">
      <c r="A19" s="37"/>
      <c r="B19" s="37"/>
      <c r="C19" s="37"/>
      <c r="D19" s="37"/>
      <c r="E19" s="37"/>
      <c r="F19" s="37"/>
    </row>
    <row r="20" spans="1:6">
      <c r="A20" s="37"/>
      <c r="B20" s="37"/>
      <c r="C20" s="37"/>
      <c r="D20" s="37"/>
      <c r="E20" s="37"/>
      <c r="F20" s="37"/>
    </row>
    <row r="21" spans="1:6">
      <c r="A21" s="37"/>
      <c r="B21" s="37"/>
      <c r="C21" s="37"/>
      <c r="D21" s="37"/>
      <c r="E21" s="37"/>
      <c r="F21" s="37"/>
    </row>
    <row r="22" spans="1:6">
      <c r="A22" s="37"/>
      <c r="B22" s="37"/>
      <c r="C22" s="37"/>
      <c r="D22" s="37"/>
      <c r="E22" s="37"/>
      <c r="F22" s="37"/>
    </row>
    <row r="23" spans="1:6">
      <c r="A23" s="37"/>
      <c r="B23" s="37"/>
      <c r="C23" s="37"/>
      <c r="D23" s="37"/>
      <c r="E23" s="37"/>
      <c r="F23" s="37"/>
    </row>
    <row r="24" spans="1:6">
      <c r="A24" s="37"/>
      <c r="B24" s="37"/>
      <c r="C24" s="37"/>
      <c r="D24" s="37"/>
      <c r="E24" s="37"/>
      <c r="F24" s="37"/>
    </row>
    <row r="25" spans="1:6">
      <c r="A25" s="37"/>
      <c r="B25" s="37"/>
      <c r="C25" s="37"/>
      <c r="D25" s="37"/>
      <c r="E25" s="37"/>
      <c r="F25" s="37"/>
    </row>
    <row r="26" spans="1:6">
      <c r="A26" s="37"/>
      <c r="B26" s="37"/>
      <c r="C26" s="37"/>
      <c r="D26" s="37"/>
      <c r="E26" s="37"/>
      <c r="F26" s="37"/>
    </row>
    <row r="27" spans="1:6">
      <c r="A27" s="37"/>
      <c r="B27" s="37"/>
      <c r="C27" s="37"/>
      <c r="D27" s="37"/>
      <c r="E27" s="37"/>
      <c r="F27" s="37"/>
    </row>
    <row r="28" spans="1:6">
      <c r="A28" s="37"/>
      <c r="B28" s="37"/>
      <c r="C28" s="37"/>
      <c r="D28" s="37"/>
      <c r="E28" s="37"/>
      <c r="F28" s="37"/>
    </row>
    <row r="29" spans="1:6">
      <c r="A29" s="37"/>
      <c r="B29" s="37"/>
      <c r="C29" s="37"/>
      <c r="D29" s="37"/>
      <c r="E29" s="37"/>
      <c r="F29" s="37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 enableFormatConditionsCalculation="0"/>
  <dimension ref="A1:D24"/>
  <sheetViews>
    <sheetView zoomScale="75" zoomScaleNormal="75" workbookViewId="0">
      <selection activeCell="H24" sqref="H24"/>
    </sheetView>
  </sheetViews>
  <sheetFormatPr defaultRowHeight="12.75"/>
  <cols>
    <col min="1" max="1" width="3.42578125" customWidth="1"/>
    <col min="2" max="2" width="50.85546875" customWidth="1"/>
    <col min="3" max="3" width="17" customWidth="1"/>
    <col min="4" max="4" width="13.7109375" customWidth="1"/>
  </cols>
  <sheetData>
    <row r="1" spans="1:4" ht="18.75">
      <c r="A1" s="64"/>
      <c r="C1" s="498" t="s">
        <v>1974</v>
      </c>
      <c r="D1" s="498"/>
    </row>
    <row r="2" spans="1:4" ht="54.75" customHeight="1">
      <c r="A2" s="65"/>
      <c r="C2" s="37" t="s">
        <v>1929</v>
      </c>
      <c r="D2" s="37"/>
    </row>
    <row r="3" spans="1:4" ht="21.75" customHeight="1">
      <c r="A3" s="65"/>
      <c r="C3" s="422" t="s">
        <v>2025</v>
      </c>
      <c r="D3" s="37"/>
    </row>
    <row r="4" spans="1:4" ht="25.5" customHeight="1">
      <c r="A4" s="65"/>
      <c r="C4" s="417"/>
      <c r="D4" s="37"/>
    </row>
    <row r="5" spans="1:4" ht="1.5" customHeight="1">
      <c r="A5" s="416"/>
    </row>
    <row r="6" spans="1:4" ht="18.75">
      <c r="A6" s="500" t="s">
        <v>1640</v>
      </c>
      <c r="B6" s="500"/>
      <c r="C6" s="500"/>
    </row>
    <row r="7" spans="1:4" ht="18.75">
      <c r="A7" s="500" t="s">
        <v>1647</v>
      </c>
      <c r="B7" s="500"/>
      <c r="C7" s="500"/>
    </row>
    <row r="8" spans="1:4" ht="18.75">
      <c r="A8" s="500" t="s">
        <v>2012</v>
      </c>
      <c r="B8" s="500"/>
      <c r="C8" s="500"/>
    </row>
    <row r="9" spans="1:4">
      <c r="A9" s="66"/>
    </row>
    <row r="10" spans="1:4" ht="0.75" customHeight="1">
      <c r="A10" s="66"/>
    </row>
    <row r="11" spans="1:4" ht="18.75">
      <c r="C11" s="230" t="s">
        <v>833</v>
      </c>
    </row>
    <row r="12" spans="1:4" ht="18" customHeight="1">
      <c r="A12" s="67" t="s">
        <v>1641</v>
      </c>
      <c r="B12" s="492" t="s">
        <v>1643</v>
      </c>
      <c r="C12" s="490" t="s">
        <v>1991</v>
      </c>
      <c r="D12" s="490" t="s">
        <v>2005</v>
      </c>
    </row>
    <row r="13" spans="1:4" ht="32.25" customHeight="1">
      <c r="A13" s="68" t="s">
        <v>1642</v>
      </c>
      <c r="B13" s="493"/>
      <c r="C13" s="491"/>
      <c r="D13" s="501"/>
    </row>
    <row r="14" spans="1:4" ht="61.5" customHeight="1">
      <c r="A14" s="492">
        <v>1</v>
      </c>
      <c r="B14" s="69" t="s">
        <v>1958</v>
      </c>
      <c r="C14" s="418">
        <f>C16+C17</f>
        <v>0</v>
      </c>
      <c r="D14" s="418">
        <f>D16+D17</f>
        <v>0</v>
      </c>
    </row>
    <row r="15" spans="1:4" ht="24.75" customHeight="1">
      <c r="A15" s="499"/>
      <c r="B15" s="70" t="s">
        <v>1631</v>
      </c>
      <c r="C15" s="419"/>
      <c r="D15" s="419"/>
    </row>
    <row r="16" spans="1:4" ht="25.5" customHeight="1">
      <c r="A16" s="499"/>
      <c r="B16" s="70" t="s">
        <v>1644</v>
      </c>
      <c r="C16" s="419">
        <v>0</v>
      </c>
      <c r="D16" s="419">
        <v>0</v>
      </c>
    </row>
    <row r="17" spans="1:4" ht="42.75" customHeight="1">
      <c r="A17" s="493"/>
      <c r="B17" s="71" t="s">
        <v>1645</v>
      </c>
      <c r="C17" s="420">
        <v>0</v>
      </c>
      <c r="D17" s="420">
        <v>0</v>
      </c>
    </row>
    <row r="18" spans="1:4" ht="61.5" customHeight="1">
      <c r="A18" s="492">
        <v>2</v>
      </c>
      <c r="B18" s="69" t="s">
        <v>1959</v>
      </c>
      <c r="C18" s="418"/>
      <c r="D18" s="418"/>
    </row>
    <row r="19" spans="1:4" ht="23.25" customHeight="1">
      <c r="A19" s="499"/>
      <c r="B19" s="70" t="s">
        <v>1631</v>
      </c>
      <c r="C19" s="419"/>
      <c r="D19" s="419"/>
    </row>
    <row r="20" spans="1:4" ht="19.5" customHeight="1">
      <c r="A20" s="499"/>
      <c r="B20" s="70" t="s">
        <v>1644</v>
      </c>
      <c r="C20" s="419"/>
      <c r="D20" s="419"/>
    </row>
    <row r="21" spans="1:4" ht="40.5" customHeight="1">
      <c r="A21" s="493"/>
      <c r="B21" s="71" t="s">
        <v>1645</v>
      </c>
      <c r="C21" s="420">
        <v>0</v>
      </c>
      <c r="D21" s="420">
        <v>0</v>
      </c>
    </row>
    <row r="22" spans="1:4" ht="18.75">
      <c r="A22" s="68"/>
      <c r="B22" s="72" t="s">
        <v>1646</v>
      </c>
      <c r="C22" s="420">
        <f>C14+C18</f>
        <v>0</v>
      </c>
      <c r="D22" s="420"/>
    </row>
    <row r="24" spans="1:4" ht="18.75">
      <c r="B24" s="37" t="s">
        <v>2026</v>
      </c>
      <c r="D24" t="s">
        <v>2027</v>
      </c>
    </row>
  </sheetData>
  <mergeCells count="9">
    <mergeCell ref="C1:D1"/>
    <mergeCell ref="A18:A21"/>
    <mergeCell ref="A6:C6"/>
    <mergeCell ref="A7:C7"/>
    <mergeCell ref="A8:C8"/>
    <mergeCell ref="B12:B13"/>
    <mergeCell ref="C12:C13"/>
    <mergeCell ref="A14:A17"/>
    <mergeCell ref="D12:D1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E12"/>
  <sheetViews>
    <sheetView zoomScale="75" zoomScaleNormal="75" zoomScaleSheetLayoutView="100" workbookViewId="0">
      <selection activeCell="M19" sqref="M19"/>
    </sheetView>
  </sheetViews>
  <sheetFormatPr defaultRowHeight="18.75"/>
  <cols>
    <col min="1" max="1" width="5" style="37" customWidth="1"/>
    <col min="2" max="2" width="27" style="37" customWidth="1"/>
    <col min="3" max="3" width="49.7109375" style="37" customWidth="1"/>
    <col min="4" max="5" width="11.5703125" style="37" customWidth="1"/>
    <col min="6" max="16384" width="9.140625" style="37"/>
  </cols>
  <sheetData>
    <row r="1" spans="1:5">
      <c r="C1" s="494" t="s">
        <v>1901</v>
      </c>
      <c r="D1" s="494"/>
    </row>
    <row r="2" spans="1:5" ht="16.5" customHeight="1">
      <c r="C2" s="494" t="s">
        <v>627</v>
      </c>
      <c r="D2" s="494"/>
    </row>
    <row r="3" spans="1:5">
      <c r="C3" s="232" t="s">
        <v>1808</v>
      </c>
    </row>
    <row r="5" spans="1:5" ht="36.75" customHeight="1">
      <c r="B5" s="502" t="s">
        <v>1900</v>
      </c>
      <c r="C5" s="502"/>
      <c r="D5" s="502"/>
      <c r="E5" s="502"/>
    </row>
    <row r="6" spans="1:5" ht="24.75" customHeight="1">
      <c r="C6" s="503" t="s">
        <v>1630</v>
      </c>
      <c r="D6" s="503"/>
      <c r="E6" s="503"/>
    </row>
    <row r="7" spans="1:5" ht="75">
      <c r="A7" s="39" t="s">
        <v>1180</v>
      </c>
      <c r="B7" s="39" t="s">
        <v>1579</v>
      </c>
      <c r="C7" s="39" t="s">
        <v>1580</v>
      </c>
      <c r="D7" s="231" t="s">
        <v>1897</v>
      </c>
      <c r="E7" s="231" t="s">
        <v>1898</v>
      </c>
    </row>
    <row r="8" spans="1:5" ht="156.75" hidden="1" customHeight="1">
      <c r="A8" s="43" t="s">
        <v>1181</v>
      </c>
      <c r="B8" s="121" t="s">
        <v>992</v>
      </c>
      <c r="C8" s="121" t="s">
        <v>991</v>
      </c>
      <c r="D8" s="87"/>
      <c r="E8" s="39"/>
    </row>
    <row r="9" spans="1:5" ht="194.25" customHeight="1">
      <c r="A9" s="43" t="s">
        <v>1181</v>
      </c>
      <c r="B9" s="90" t="s">
        <v>93</v>
      </c>
      <c r="C9" s="122" t="s">
        <v>962</v>
      </c>
      <c r="D9" s="87"/>
      <c r="E9" s="39"/>
    </row>
    <row r="10" spans="1:5">
      <c r="A10" s="39"/>
      <c r="B10" s="39" t="s">
        <v>1470</v>
      </c>
      <c r="C10" s="39"/>
      <c r="D10" s="173">
        <f>D8+D9</f>
        <v>0</v>
      </c>
      <c r="E10" s="173">
        <f>E8+E9</f>
        <v>0</v>
      </c>
    </row>
    <row r="12" spans="1:5">
      <c r="B12" s="37" t="s">
        <v>146</v>
      </c>
    </row>
  </sheetData>
  <mergeCells count="4">
    <mergeCell ref="C1:D1"/>
    <mergeCell ref="C2:D2"/>
    <mergeCell ref="B5:E5"/>
    <mergeCell ref="C6:E6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>
    <tabColor rgb="FFFF0000"/>
  </sheetPr>
  <dimension ref="A1:V623"/>
  <sheetViews>
    <sheetView tabSelected="1" view="pageBreakPreview" zoomScale="60" zoomScaleNormal="75" workbookViewId="0">
      <pane ySplit="12" topLeftCell="A13" activePane="bottomLeft" state="frozenSplit"/>
      <selection activeCell="G18" sqref="G18"/>
      <selection pane="bottomLeft" activeCell="I86" sqref="I86"/>
    </sheetView>
  </sheetViews>
  <sheetFormatPr defaultRowHeight="20.25"/>
  <cols>
    <col min="1" max="1" width="67.5703125" style="118" customWidth="1"/>
    <col min="2" max="2" width="10.42578125" style="118" customWidth="1"/>
    <col min="3" max="3" width="8.140625" style="144" customWidth="1"/>
    <col min="4" max="4" width="8" style="144" customWidth="1"/>
    <col min="5" max="5" width="15.28515625" style="118" customWidth="1"/>
    <col min="6" max="6" width="7.42578125" style="120" customWidth="1"/>
    <col min="7" max="7" width="14.140625" style="97" customWidth="1"/>
    <col min="8" max="8" width="14.5703125" style="295" customWidth="1"/>
    <col min="9" max="9" width="13.42578125" style="78" customWidth="1"/>
    <col min="10" max="10" width="12.42578125" style="78" customWidth="1"/>
    <col min="11" max="11" width="18.5703125" style="106" customWidth="1"/>
    <col min="12" max="13" width="9.140625" style="78" customWidth="1"/>
    <col min="14" max="17" width="9.140625" style="10" customWidth="1"/>
    <col min="18" max="19" width="11.7109375" style="10" customWidth="1"/>
    <col min="20" max="20" width="10.28515625" style="10" customWidth="1"/>
    <col min="21" max="21" width="9.140625" style="10"/>
    <col min="22" max="22" width="9.140625" style="208"/>
    <col min="23" max="16384" width="9.140625" style="10"/>
  </cols>
  <sheetData>
    <row r="1" spans="1:22">
      <c r="A1" s="142"/>
      <c r="B1" s="142"/>
      <c r="C1" s="143"/>
      <c r="D1" s="143"/>
      <c r="E1" s="496" t="s">
        <v>1960</v>
      </c>
      <c r="F1" s="496"/>
    </row>
    <row r="2" spans="1:22" ht="34.5" customHeight="1">
      <c r="E2" s="504" t="s">
        <v>1929</v>
      </c>
      <c r="F2" s="504"/>
      <c r="G2" s="504"/>
    </row>
    <row r="3" spans="1:22">
      <c r="E3" s="422" t="s">
        <v>1996</v>
      </c>
      <c r="F3" s="228"/>
    </row>
    <row r="4" spans="1:22" ht="18.75" customHeight="1">
      <c r="E4" s="496"/>
      <c r="F4" s="496"/>
    </row>
    <row r="5" spans="1:22" ht="3.75" customHeight="1"/>
    <row r="6" spans="1:22" ht="17.25" customHeight="1">
      <c r="A6" s="505" t="s">
        <v>2010</v>
      </c>
      <c r="B6" s="505"/>
      <c r="C6" s="505"/>
      <c r="D6" s="505"/>
      <c r="E6" s="505"/>
      <c r="F6" s="505"/>
      <c r="G6" s="505"/>
      <c r="H6" s="505"/>
    </row>
    <row r="7" spans="1:22" ht="18" customHeight="1">
      <c r="A7" s="98"/>
      <c r="B7" s="98"/>
      <c r="E7" s="145"/>
      <c r="F7" s="19"/>
      <c r="G7" s="19" t="s">
        <v>1630</v>
      </c>
      <c r="P7" s="107"/>
      <c r="Q7" s="295"/>
    </row>
    <row r="8" spans="1:22" hidden="1">
      <c r="A8" s="229" t="s">
        <v>833</v>
      </c>
      <c r="B8" s="229"/>
      <c r="E8" s="145"/>
      <c r="F8" s="19"/>
    </row>
    <row r="9" spans="1:22" hidden="1">
      <c r="A9" s="98"/>
      <c r="B9" s="98"/>
      <c r="E9" s="145"/>
      <c r="F9" s="19"/>
    </row>
    <row r="10" spans="1:22" hidden="1">
      <c r="A10" s="98"/>
      <c r="B10" s="98"/>
      <c r="E10" s="145"/>
      <c r="F10" s="19"/>
    </row>
    <row r="11" spans="1:22" hidden="1">
      <c r="A11" s="99"/>
      <c r="B11" s="99"/>
      <c r="E11" s="145"/>
      <c r="F11" s="19"/>
    </row>
    <row r="12" spans="1:22" ht="156.75" customHeight="1">
      <c r="A12" s="147" t="s">
        <v>835</v>
      </c>
      <c r="B12" s="147" t="s">
        <v>1411</v>
      </c>
      <c r="C12" s="148" t="s">
        <v>836</v>
      </c>
      <c r="D12" s="148" t="s">
        <v>837</v>
      </c>
      <c r="E12" s="147" t="s">
        <v>838</v>
      </c>
      <c r="F12" s="147" t="s">
        <v>839</v>
      </c>
      <c r="G12" s="8" t="s">
        <v>2011</v>
      </c>
      <c r="H12" s="441" t="s">
        <v>2005</v>
      </c>
    </row>
    <row r="13" spans="1:22" s="101" customFormat="1">
      <c r="A13" s="149" t="s">
        <v>840</v>
      </c>
      <c r="B13" s="14"/>
      <c r="C13" s="472"/>
      <c r="D13" s="472"/>
      <c r="E13" s="473"/>
      <c r="F13" s="14"/>
      <c r="G13" s="175">
        <v>19799.8</v>
      </c>
      <c r="H13" s="175">
        <v>18229.900000000001</v>
      </c>
      <c r="I13" s="100"/>
      <c r="J13" s="107" t="s">
        <v>1906</v>
      </c>
      <c r="K13" s="295">
        <v>443719.4</v>
      </c>
      <c r="L13" s="100"/>
      <c r="M13" s="100"/>
    </row>
    <row r="14" spans="1:22" ht="37.5">
      <c r="A14" s="13" t="s">
        <v>1952</v>
      </c>
      <c r="B14" s="14">
        <v>400</v>
      </c>
      <c r="C14" s="474"/>
      <c r="D14" s="474"/>
      <c r="E14" s="475"/>
      <c r="F14" s="441"/>
      <c r="G14" s="175">
        <f>G16+G22+G35</f>
        <v>7779.9</v>
      </c>
      <c r="H14" s="175">
        <f>H15+H56+H83+H100+H67+H79+H76</f>
        <v>7943.9</v>
      </c>
    </row>
    <row r="15" spans="1:22" s="105" customFormat="1" ht="19.5" customHeight="1">
      <c r="A15" s="156" t="s">
        <v>841</v>
      </c>
      <c r="B15" s="14">
        <v>400</v>
      </c>
      <c r="C15" s="152" t="str">
        <f t="shared" ref="C15:C52" si="0">"01"</f>
        <v>01</v>
      </c>
      <c r="D15" s="472"/>
      <c r="E15" s="473"/>
      <c r="F15" s="14"/>
      <c r="G15" s="175">
        <f>G16+G22+G35</f>
        <v>7779.9</v>
      </c>
      <c r="H15" s="175">
        <f>H16+H22+H35</f>
        <v>7773.9</v>
      </c>
      <c r="I15" s="104"/>
      <c r="J15" s="104"/>
      <c r="K15" s="183"/>
      <c r="L15" s="104"/>
      <c r="M15" s="104"/>
      <c r="V15" s="209"/>
    </row>
    <row r="16" spans="1:22" ht="55.5" customHeight="1">
      <c r="A16" s="31" t="s">
        <v>919</v>
      </c>
      <c r="B16" s="441">
        <v>400</v>
      </c>
      <c r="C16" s="138" t="str">
        <f t="shared" si="0"/>
        <v>01</v>
      </c>
      <c r="D16" s="138" t="str">
        <f>"02"</f>
        <v>02</v>
      </c>
      <c r="E16" s="475"/>
      <c r="F16" s="441"/>
      <c r="G16" s="86">
        <v>983.2</v>
      </c>
      <c r="H16" s="86">
        <v>983.2</v>
      </c>
    </row>
    <row r="17" spans="1:22" s="107" customFormat="1" ht="116.25" customHeight="1">
      <c r="A17" s="53" t="s">
        <v>1997</v>
      </c>
      <c r="B17" s="441">
        <v>400</v>
      </c>
      <c r="C17" s="138" t="str">
        <f t="shared" si="0"/>
        <v>01</v>
      </c>
      <c r="D17" s="138" t="str">
        <f>"02"</f>
        <v>02</v>
      </c>
      <c r="E17" s="441" t="s">
        <v>1968</v>
      </c>
      <c r="F17" s="441"/>
      <c r="G17" s="86">
        <v>983.2</v>
      </c>
      <c r="H17" s="86">
        <v>983.2</v>
      </c>
      <c r="I17" s="106"/>
      <c r="J17" s="106"/>
      <c r="K17" s="106"/>
      <c r="L17" s="106"/>
      <c r="M17" s="106"/>
      <c r="V17" s="208"/>
    </row>
    <row r="18" spans="1:22" s="107" customFormat="1" ht="99" hidden="1" customHeight="1">
      <c r="A18" s="4" t="s">
        <v>1867</v>
      </c>
      <c r="B18" s="441">
        <v>200</v>
      </c>
      <c r="C18" s="138" t="str">
        <f t="shared" si="0"/>
        <v>01</v>
      </c>
      <c r="D18" s="138" t="str">
        <f>"02"</f>
        <v>02</v>
      </c>
      <c r="E18" s="441" t="s">
        <v>832</v>
      </c>
      <c r="F18" s="441" t="str">
        <f>"100"</f>
        <v>100</v>
      </c>
      <c r="G18" s="89"/>
      <c r="H18" s="353"/>
      <c r="I18" s="106"/>
      <c r="J18" s="106"/>
      <c r="K18" s="106"/>
      <c r="L18" s="106"/>
      <c r="M18" s="106"/>
      <c r="V18" s="208"/>
    </row>
    <row r="19" spans="1:22" ht="91.5" customHeight="1">
      <c r="A19" s="452" t="s">
        <v>2014</v>
      </c>
      <c r="B19" s="441">
        <v>400</v>
      </c>
      <c r="C19" s="138" t="str">
        <f t="shared" si="0"/>
        <v>01</v>
      </c>
      <c r="D19" s="138" t="str">
        <f>"04"</f>
        <v>04</v>
      </c>
      <c r="E19" s="475"/>
      <c r="F19" s="441"/>
      <c r="G19" s="155">
        <v>655.5</v>
      </c>
      <c r="H19" s="155">
        <v>655.5</v>
      </c>
    </row>
    <row r="20" spans="1:22" ht="119.25" customHeight="1">
      <c r="A20" s="452" t="s">
        <v>2014</v>
      </c>
      <c r="B20" s="441">
        <v>400</v>
      </c>
      <c r="C20" s="138" t="str">
        <f t="shared" si="0"/>
        <v>01</v>
      </c>
      <c r="D20" s="138" t="str">
        <f>"04"</f>
        <v>04</v>
      </c>
      <c r="E20" s="441" t="s">
        <v>1978</v>
      </c>
      <c r="F20" s="441">
        <v>100</v>
      </c>
      <c r="G20" s="155">
        <v>655.5</v>
      </c>
      <c r="H20" s="155">
        <v>655.5</v>
      </c>
    </row>
    <row r="21" spans="1:22" ht="82.5" hidden="1" customHeight="1">
      <c r="A21" s="4" t="s">
        <v>1998</v>
      </c>
      <c r="B21" s="441"/>
      <c r="C21" s="138"/>
      <c r="D21" s="138"/>
      <c r="E21" s="475"/>
      <c r="F21" s="441"/>
      <c r="G21" s="88"/>
      <c r="H21" s="88"/>
    </row>
    <row r="22" spans="1:22" ht="160.5" customHeight="1">
      <c r="A22" s="96" t="s">
        <v>1999</v>
      </c>
      <c r="B22" s="441">
        <v>400</v>
      </c>
      <c r="C22" s="138" t="str">
        <f t="shared" si="0"/>
        <v>01</v>
      </c>
      <c r="D22" s="138" t="str">
        <f>"06"</f>
        <v>06</v>
      </c>
      <c r="E22" s="441" t="s">
        <v>543</v>
      </c>
      <c r="F22" s="441"/>
      <c r="G22" s="175">
        <v>25.3</v>
      </c>
      <c r="H22" s="175">
        <v>25.3</v>
      </c>
    </row>
    <row r="23" spans="1:22" ht="128.25" customHeight="1">
      <c r="A23" s="96" t="s">
        <v>1999</v>
      </c>
      <c r="B23" s="441">
        <v>400</v>
      </c>
      <c r="C23" s="138" t="str">
        <f t="shared" si="0"/>
        <v>01</v>
      </c>
      <c r="D23" s="138" t="str">
        <f>"06"</f>
        <v>06</v>
      </c>
      <c r="E23" s="441" t="s">
        <v>1975</v>
      </c>
      <c r="F23" s="441">
        <v>100</v>
      </c>
      <c r="G23" s="89">
        <v>25.3</v>
      </c>
      <c r="H23" s="353">
        <v>25.3</v>
      </c>
    </row>
    <row r="24" spans="1:22" ht="16.5" hidden="1" customHeight="1">
      <c r="A24" s="31" t="s">
        <v>971</v>
      </c>
      <c r="B24" s="441">
        <v>200</v>
      </c>
      <c r="C24" s="138" t="str">
        <f t="shared" si="0"/>
        <v>01</v>
      </c>
      <c r="D24" s="138" t="str">
        <f>"05"</f>
        <v>05</v>
      </c>
      <c r="E24" s="475"/>
      <c r="F24" s="441"/>
      <c r="G24" s="88">
        <f>G25</f>
        <v>0</v>
      </c>
      <c r="H24" s="353"/>
    </row>
    <row r="25" spans="1:22" ht="54.75" hidden="1" customHeight="1">
      <c r="A25" s="31" t="s">
        <v>972</v>
      </c>
      <c r="B25" s="441">
        <v>200</v>
      </c>
      <c r="C25" s="138" t="str">
        <f t="shared" si="0"/>
        <v>01</v>
      </c>
      <c r="D25" s="138" t="str">
        <f>"05"</f>
        <v>05</v>
      </c>
      <c r="E25" s="441" t="s">
        <v>973</v>
      </c>
      <c r="F25" s="441"/>
      <c r="G25" s="88">
        <f>G26</f>
        <v>0</v>
      </c>
      <c r="H25" s="353"/>
    </row>
    <row r="26" spans="1:22" ht="33.75" hidden="1" customHeight="1">
      <c r="A26" s="223" t="s">
        <v>1870</v>
      </c>
      <c r="B26" s="441">
        <v>200</v>
      </c>
      <c r="C26" s="138" t="str">
        <f t="shared" si="0"/>
        <v>01</v>
      </c>
      <c r="D26" s="138" t="str">
        <f>"05"</f>
        <v>05</v>
      </c>
      <c r="E26" s="441" t="s">
        <v>973</v>
      </c>
      <c r="F26" s="441" t="str">
        <f>"200"</f>
        <v>200</v>
      </c>
      <c r="G26" s="126"/>
      <c r="H26" s="353"/>
    </row>
    <row r="27" spans="1:22" ht="22.5" hidden="1" customHeight="1">
      <c r="A27" s="31" t="s">
        <v>1507</v>
      </c>
      <c r="B27" s="441">
        <v>200</v>
      </c>
      <c r="C27" s="138" t="str">
        <f t="shared" si="0"/>
        <v>01</v>
      </c>
      <c r="D27" s="138" t="str">
        <f>"07"</f>
        <v>07</v>
      </c>
      <c r="E27" s="475"/>
      <c r="F27" s="441"/>
      <c r="G27" s="88">
        <f>G28+G30</f>
        <v>0</v>
      </c>
      <c r="H27" s="88">
        <f>H28+H30</f>
        <v>0</v>
      </c>
    </row>
    <row r="28" spans="1:22" ht="22.5" hidden="1" customHeight="1">
      <c r="A28" s="5" t="s">
        <v>1567</v>
      </c>
      <c r="B28" s="441">
        <v>200</v>
      </c>
      <c r="C28" s="138" t="str">
        <f t="shared" si="0"/>
        <v>01</v>
      </c>
      <c r="D28" s="138" t="str">
        <f>"07"</f>
        <v>07</v>
      </c>
      <c r="E28" s="1" t="s">
        <v>1568</v>
      </c>
      <c r="F28" s="441" t="str">
        <f>"001"</f>
        <v>001</v>
      </c>
      <c r="G28" s="88">
        <f>G29</f>
        <v>0</v>
      </c>
      <c r="H28" s="353"/>
    </row>
    <row r="29" spans="1:22" ht="36" hidden="1" customHeight="1">
      <c r="A29" s="31" t="s">
        <v>752</v>
      </c>
      <c r="B29" s="441">
        <v>200</v>
      </c>
      <c r="C29" s="138" t="str">
        <f t="shared" si="0"/>
        <v>01</v>
      </c>
      <c r="D29" s="138" t="str">
        <f>"07"</f>
        <v>07</v>
      </c>
      <c r="E29" s="1" t="s">
        <v>1568</v>
      </c>
      <c r="F29" s="441" t="str">
        <f>"001"</f>
        <v>001</v>
      </c>
      <c r="G29" s="89"/>
      <c r="H29" s="353"/>
    </row>
    <row r="30" spans="1:22" ht="56.25" hidden="1" customHeight="1">
      <c r="A30" s="223" t="s">
        <v>1869</v>
      </c>
      <c r="B30" s="441">
        <v>200</v>
      </c>
      <c r="C30" s="138" t="str">
        <f t="shared" si="0"/>
        <v>01</v>
      </c>
      <c r="D30" s="138" t="str">
        <f>"07"</f>
        <v>07</v>
      </c>
      <c r="E30" s="441" t="s">
        <v>985</v>
      </c>
      <c r="F30" s="441"/>
      <c r="G30" s="88">
        <f>G31</f>
        <v>0</v>
      </c>
      <c r="H30" s="88">
        <f>H31</f>
        <v>0</v>
      </c>
    </row>
    <row r="31" spans="1:22" ht="25.5" hidden="1" customHeight="1">
      <c r="A31" s="226" t="s">
        <v>1868</v>
      </c>
      <c r="B31" s="441">
        <v>200</v>
      </c>
      <c r="C31" s="138" t="str">
        <f t="shared" si="0"/>
        <v>01</v>
      </c>
      <c r="D31" s="138" t="str">
        <f>"07"</f>
        <v>07</v>
      </c>
      <c r="E31" s="441" t="s">
        <v>985</v>
      </c>
      <c r="F31" s="441" t="str">
        <f>"800"</f>
        <v>800</v>
      </c>
      <c r="G31" s="86">
        <v>0</v>
      </c>
      <c r="H31" s="353">
        <v>0</v>
      </c>
    </row>
    <row r="32" spans="1:22" ht="21.75" hidden="1" customHeight="1">
      <c r="A32" s="31" t="s">
        <v>1508</v>
      </c>
      <c r="B32" s="441">
        <v>200</v>
      </c>
      <c r="C32" s="138" t="str">
        <f t="shared" si="0"/>
        <v>01</v>
      </c>
      <c r="D32" s="138">
        <v>11</v>
      </c>
      <c r="E32" s="475"/>
      <c r="F32" s="441"/>
      <c r="G32" s="88">
        <f>G33</f>
        <v>0</v>
      </c>
      <c r="H32" s="88">
        <f>H33</f>
        <v>0</v>
      </c>
    </row>
    <row r="33" spans="1:22" s="107" customFormat="1" ht="19.5" hidden="1" customHeight="1">
      <c r="A33" s="2" t="s">
        <v>669</v>
      </c>
      <c r="B33" s="441">
        <v>200</v>
      </c>
      <c r="C33" s="138" t="str">
        <f t="shared" si="0"/>
        <v>01</v>
      </c>
      <c r="D33" s="138">
        <v>11</v>
      </c>
      <c r="E33" s="441" t="s">
        <v>670</v>
      </c>
      <c r="F33" s="441"/>
      <c r="G33" s="88">
        <f>G34</f>
        <v>0</v>
      </c>
      <c r="H33" s="88">
        <f>H34</f>
        <v>0</v>
      </c>
      <c r="I33" s="106"/>
      <c r="J33" s="106"/>
      <c r="K33" s="106"/>
      <c r="L33" s="106"/>
      <c r="M33" s="106"/>
      <c r="V33" s="208"/>
    </row>
    <row r="34" spans="1:22" ht="18.75" hidden="1" customHeight="1">
      <c r="A34" s="226" t="s">
        <v>1868</v>
      </c>
      <c r="B34" s="441">
        <v>200</v>
      </c>
      <c r="C34" s="138" t="str">
        <f t="shared" si="0"/>
        <v>01</v>
      </c>
      <c r="D34" s="138">
        <v>11</v>
      </c>
      <c r="E34" s="441" t="s">
        <v>670</v>
      </c>
      <c r="F34" s="441" t="str">
        <f>"800"</f>
        <v>800</v>
      </c>
      <c r="G34" s="89"/>
      <c r="H34" s="353"/>
    </row>
    <row r="35" spans="1:22" ht="21" customHeight="1">
      <c r="A35" s="31" t="s">
        <v>1510</v>
      </c>
      <c r="B35" s="441">
        <v>400</v>
      </c>
      <c r="C35" s="138" t="str">
        <f t="shared" si="0"/>
        <v>01</v>
      </c>
      <c r="D35" s="138">
        <v>13</v>
      </c>
      <c r="E35" s="475"/>
      <c r="F35" s="1"/>
      <c r="G35" s="175">
        <v>6771.4</v>
      </c>
      <c r="H35" s="86">
        <v>6765.4</v>
      </c>
    </row>
    <row r="36" spans="1:22" ht="21" customHeight="1">
      <c r="A36" s="31" t="s">
        <v>920</v>
      </c>
      <c r="B36" s="441">
        <v>400</v>
      </c>
      <c r="C36" s="138" t="str">
        <f t="shared" si="0"/>
        <v>01</v>
      </c>
      <c r="D36" s="138">
        <v>13</v>
      </c>
      <c r="E36" s="441"/>
      <c r="F36" s="441"/>
      <c r="G36" s="175">
        <v>6771.4</v>
      </c>
      <c r="H36" s="86">
        <v>6765.4</v>
      </c>
    </row>
    <row r="37" spans="1:22" ht="147.75" customHeight="1">
      <c r="A37" s="53" t="s">
        <v>2020</v>
      </c>
      <c r="B37" s="441">
        <v>400</v>
      </c>
      <c r="C37" s="138" t="str">
        <f t="shared" si="0"/>
        <v>01</v>
      </c>
      <c r="D37" s="138">
        <v>13</v>
      </c>
      <c r="E37" s="441" t="s">
        <v>1978</v>
      </c>
      <c r="F37" s="441" t="str">
        <f>"100"</f>
        <v>100</v>
      </c>
      <c r="G37" s="86">
        <v>4211.8</v>
      </c>
      <c r="H37" s="86">
        <v>4211.8</v>
      </c>
    </row>
    <row r="38" spans="1:22" ht="151.5" customHeight="1">
      <c r="A38" s="53" t="s">
        <v>2020</v>
      </c>
      <c r="B38" s="441">
        <v>400</v>
      </c>
      <c r="C38" s="138" t="str">
        <f t="shared" si="0"/>
        <v>01</v>
      </c>
      <c r="D38" s="138">
        <v>13</v>
      </c>
      <c r="E38" s="441" t="s">
        <v>1978</v>
      </c>
      <c r="F38" s="441" t="str">
        <f>"200"</f>
        <v>200</v>
      </c>
      <c r="G38" s="86">
        <v>2576.8000000000002</v>
      </c>
      <c r="H38" s="86">
        <v>1793.8</v>
      </c>
    </row>
    <row r="39" spans="1:22" ht="20.25" hidden="1" customHeight="1">
      <c r="A39" s="326" t="s">
        <v>217</v>
      </c>
      <c r="B39" s="327">
        <v>200</v>
      </c>
      <c r="C39" s="328" t="str">
        <f t="shared" si="0"/>
        <v>01</v>
      </c>
      <c r="D39" s="328">
        <v>13</v>
      </c>
      <c r="E39" s="359" t="s">
        <v>283</v>
      </c>
      <c r="F39" s="297"/>
      <c r="G39" s="282">
        <f>G40+G41</f>
        <v>0</v>
      </c>
      <c r="H39" s="282">
        <f>H40+H41</f>
        <v>0</v>
      </c>
    </row>
    <row r="40" spans="1:22" ht="97.5" hidden="1" customHeight="1">
      <c r="A40" s="300" t="s">
        <v>1867</v>
      </c>
      <c r="B40" s="297">
        <v>200</v>
      </c>
      <c r="C40" s="298" t="str">
        <f t="shared" si="0"/>
        <v>01</v>
      </c>
      <c r="D40" s="298">
        <v>13</v>
      </c>
      <c r="E40" s="359" t="s">
        <v>283</v>
      </c>
      <c r="F40" s="297">
        <v>100</v>
      </c>
      <c r="G40" s="284"/>
      <c r="H40" s="410"/>
    </row>
    <row r="41" spans="1:22" ht="38.25" hidden="1" customHeight="1">
      <c r="A41" s="300" t="s">
        <v>1870</v>
      </c>
      <c r="B41" s="297">
        <v>200</v>
      </c>
      <c r="C41" s="298" t="str">
        <f t="shared" si="0"/>
        <v>01</v>
      </c>
      <c r="D41" s="298">
        <v>13</v>
      </c>
      <c r="E41" s="359" t="s">
        <v>283</v>
      </c>
      <c r="F41" s="297">
        <v>200</v>
      </c>
      <c r="G41" s="284"/>
      <c r="H41" s="410"/>
    </row>
    <row r="42" spans="1:22" ht="18" hidden="1" customHeight="1">
      <c r="A42" s="329" t="s">
        <v>1695</v>
      </c>
      <c r="B42" s="297">
        <v>200</v>
      </c>
      <c r="C42" s="298" t="str">
        <f t="shared" si="0"/>
        <v>01</v>
      </c>
      <c r="D42" s="298">
        <v>13</v>
      </c>
      <c r="E42" s="359" t="s">
        <v>284</v>
      </c>
      <c r="F42" s="297"/>
      <c r="G42" s="282">
        <f>G43+G44</f>
        <v>0</v>
      </c>
      <c r="H42" s="282">
        <f>H43+H44</f>
        <v>0</v>
      </c>
    </row>
    <row r="43" spans="1:22" ht="94.5" hidden="1" customHeight="1">
      <c r="A43" s="300" t="s">
        <v>1867</v>
      </c>
      <c r="B43" s="297">
        <v>200</v>
      </c>
      <c r="C43" s="298" t="str">
        <f t="shared" si="0"/>
        <v>01</v>
      </c>
      <c r="D43" s="298">
        <v>13</v>
      </c>
      <c r="E43" s="359" t="s">
        <v>284</v>
      </c>
      <c r="F43" s="297" t="str">
        <f>"100"</f>
        <v>100</v>
      </c>
      <c r="G43" s="284"/>
      <c r="H43" s="410"/>
    </row>
    <row r="44" spans="1:22" ht="44.25" hidden="1" customHeight="1">
      <c r="A44" s="300" t="s">
        <v>1870</v>
      </c>
      <c r="B44" s="297">
        <v>200</v>
      </c>
      <c r="C44" s="298" t="str">
        <f t="shared" si="0"/>
        <v>01</v>
      </c>
      <c r="D44" s="298">
        <v>13</v>
      </c>
      <c r="E44" s="359" t="s">
        <v>284</v>
      </c>
      <c r="F44" s="297" t="str">
        <f>"200"</f>
        <v>200</v>
      </c>
      <c r="G44" s="284"/>
      <c r="H44" s="410"/>
    </row>
    <row r="45" spans="1:22" ht="41.25" hidden="1" customHeight="1">
      <c r="A45" s="223" t="s">
        <v>1871</v>
      </c>
      <c r="B45" s="161">
        <v>200</v>
      </c>
      <c r="C45" s="138" t="str">
        <f t="shared" si="0"/>
        <v>01</v>
      </c>
      <c r="D45" s="138">
        <v>13</v>
      </c>
      <c r="E45" s="1" t="s">
        <v>753</v>
      </c>
      <c r="F45" s="441"/>
      <c r="G45" s="88">
        <f>G46+G47</f>
        <v>0</v>
      </c>
      <c r="H45" s="88">
        <f>H46+H47</f>
        <v>0</v>
      </c>
    </row>
    <row r="46" spans="1:22" ht="90.75" hidden="1" customHeight="1">
      <c r="A46" s="223" t="s">
        <v>1867</v>
      </c>
      <c r="B46" s="161">
        <v>200</v>
      </c>
      <c r="C46" s="138" t="str">
        <f t="shared" si="0"/>
        <v>01</v>
      </c>
      <c r="D46" s="138">
        <v>13</v>
      </c>
      <c r="E46" s="1" t="s">
        <v>753</v>
      </c>
      <c r="F46" s="1" t="str">
        <f>"100"</f>
        <v>100</v>
      </c>
      <c r="G46" s="89"/>
      <c r="H46" s="353"/>
    </row>
    <row r="47" spans="1:22" ht="42" hidden="1" customHeight="1">
      <c r="A47" s="223" t="s">
        <v>1870</v>
      </c>
      <c r="B47" s="161">
        <v>200</v>
      </c>
      <c r="C47" s="138" t="str">
        <f t="shared" si="0"/>
        <v>01</v>
      </c>
      <c r="D47" s="138">
        <v>13</v>
      </c>
      <c r="E47" s="1" t="s">
        <v>753</v>
      </c>
      <c r="F47" s="1" t="str">
        <f>"200"</f>
        <v>200</v>
      </c>
      <c r="G47" s="89"/>
      <c r="H47" s="89"/>
    </row>
    <row r="48" spans="1:22" s="308" customFormat="1" ht="51.75" hidden="1" customHeight="1">
      <c r="A48" s="339" t="s">
        <v>1058</v>
      </c>
      <c r="B48" s="340">
        <v>200</v>
      </c>
      <c r="C48" s="281" t="str">
        <f t="shared" si="0"/>
        <v>01</v>
      </c>
      <c r="D48" s="281">
        <v>13</v>
      </c>
      <c r="E48" s="294" t="s">
        <v>542</v>
      </c>
      <c r="F48" s="294"/>
      <c r="G48" s="282">
        <f>G49</f>
        <v>0</v>
      </c>
      <c r="H48" s="282">
        <f>H49</f>
        <v>0</v>
      </c>
      <c r="I48" s="306"/>
      <c r="J48" s="306"/>
      <c r="K48" s="307"/>
      <c r="L48" s="306"/>
      <c r="M48" s="306"/>
      <c r="V48" s="309"/>
    </row>
    <row r="49" spans="1:22" s="308" customFormat="1" ht="36.75" hidden="1" customHeight="1">
      <c r="A49" s="291" t="s">
        <v>1870</v>
      </c>
      <c r="B49" s="280">
        <v>200</v>
      </c>
      <c r="C49" s="281" t="str">
        <f t="shared" si="0"/>
        <v>01</v>
      </c>
      <c r="D49" s="281">
        <v>13</v>
      </c>
      <c r="E49" s="294" t="s">
        <v>542</v>
      </c>
      <c r="F49" s="294">
        <v>200</v>
      </c>
      <c r="G49" s="284">
        <v>0</v>
      </c>
      <c r="H49" s="410">
        <v>0</v>
      </c>
      <c r="I49" s="306"/>
      <c r="J49" s="306"/>
      <c r="K49" s="307"/>
      <c r="L49" s="306"/>
      <c r="M49" s="306"/>
      <c r="V49" s="309"/>
    </row>
    <row r="50" spans="1:22" s="308" customFormat="1" ht="49.5" hidden="1" customHeight="1">
      <c r="A50" s="363" t="s">
        <v>1844</v>
      </c>
      <c r="B50" s="364">
        <v>200</v>
      </c>
      <c r="C50" s="365" t="str">
        <f t="shared" si="0"/>
        <v>01</v>
      </c>
      <c r="D50" s="365">
        <v>13</v>
      </c>
      <c r="E50" s="366" t="s">
        <v>1912</v>
      </c>
      <c r="F50" s="294"/>
      <c r="G50" s="282">
        <f>G51</f>
        <v>0</v>
      </c>
      <c r="H50" s="282">
        <f>H51</f>
        <v>0</v>
      </c>
      <c r="I50" s="306"/>
      <c r="J50" s="306"/>
      <c r="K50" s="307"/>
      <c r="L50" s="306"/>
      <c r="M50" s="306"/>
      <c r="V50" s="309"/>
    </row>
    <row r="51" spans="1:22" s="308" customFormat="1" ht="33.75" hidden="1" customHeight="1">
      <c r="A51" s="367" t="s">
        <v>1870</v>
      </c>
      <c r="B51" s="364">
        <v>200</v>
      </c>
      <c r="C51" s="365" t="str">
        <f t="shared" si="0"/>
        <v>01</v>
      </c>
      <c r="D51" s="365">
        <v>13</v>
      </c>
      <c r="E51" s="366" t="s">
        <v>1912</v>
      </c>
      <c r="F51" s="294">
        <v>200</v>
      </c>
      <c r="G51" s="284"/>
      <c r="H51" s="410"/>
      <c r="I51" s="306"/>
      <c r="J51" s="306"/>
      <c r="K51" s="307"/>
      <c r="L51" s="306"/>
      <c r="M51" s="306"/>
      <c r="V51" s="309"/>
    </row>
    <row r="52" spans="1:22" ht="40.5" hidden="1" customHeight="1">
      <c r="A52" s="368" t="s">
        <v>1850</v>
      </c>
      <c r="B52" s="364">
        <v>200</v>
      </c>
      <c r="C52" s="365" t="str">
        <f t="shared" si="0"/>
        <v>01</v>
      </c>
      <c r="D52" s="365">
        <v>13</v>
      </c>
      <c r="E52" s="366" t="s">
        <v>1913</v>
      </c>
      <c r="F52" s="294"/>
      <c r="G52" s="282">
        <f>G53</f>
        <v>0</v>
      </c>
      <c r="H52" s="282">
        <f>H53</f>
        <v>0</v>
      </c>
    </row>
    <row r="53" spans="1:22" ht="42.75" hidden="1" customHeight="1">
      <c r="A53" s="367" t="s">
        <v>1870</v>
      </c>
      <c r="B53" s="364">
        <v>200</v>
      </c>
      <c r="C53" s="365" t="str">
        <f>"01"</f>
        <v>01</v>
      </c>
      <c r="D53" s="365">
        <v>13</v>
      </c>
      <c r="E53" s="366" t="s">
        <v>1913</v>
      </c>
      <c r="F53" s="294">
        <v>200</v>
      </c>
      <c r="G53" s="289"/>
      <c r="H53" s="410"/>
    </row>
    <row r="54" spans="1:22" ht="75.75" hidden="1" customHeight="1">
      <c r="A54" s="276" t="s">
        <v>1848</v>
      </c>
      <c r="B54" s="280">
        <v>200</v>
      </c>
      <c r="C54" s="281" t="str">
        <f>"01"</f>
        <v>01</v>
      </c>
      <c r="D54" s="281">
        <v>13</v>
      </c>
      <c r="E54" s="294" t="s">
        <v>1895</v>
      </c>
      <c r="F54" s="294"/>
      <c r="G54" s="290">
        <f>G55</f>
        <v>0</v>
      </c>
      <c r="H54" s="290">
        <f>H55</f>
        <v>0</v>
      </c>
    </row>
    <row r="55" spans="1:22" ht="66.75" hidden="1" customHeight="1">
      <c r="A55" s="341" t="s">
        <v>1870</v>
      </c>
      <c r="B55" s="280">
        <v>200</v>
      </c>
      <c r="C55" s="281" t="str">
        <f>"01"</f>
        <v>01</v>
      </c>
      <c r="D55" s="281">
        <v>13</v>
      </c>
      <c r="E55" s="294" t="s">
        <v>1895</v>
      </c>
      <c r="F55" s="294">
        <v>200</v>
      </c>
      <c r="G55" s="289">
        <v>0</v>
      </c>
      <c r="H55" s="410"/>
    </row>
    <row r="56" spans="1:22" s="105" customFormat="1" ht="95.25" customHeight="1">
      <c r="A56" s="53" t="s">
        <v>1970</v>
      </c>
      <c r="B56" s="14">
        <v>400</v>
      </c>
      <c r="C56" s="138" t="str">
        <f>"03"</f>
        <v>03</v>
      </c>
      <c r="D56" s="248">
        <v>14</v>
      </c>
      <c r="E56" s="476"/>
      <c r="F56" s="77"/>
      <c r="G56" s="175">
        <v>100</v>
      </c>
      <c r="H56" s="175">
        <v>100</v>
      </c>
      <c r="I56" s="104"/>
      <c r="J56" s="104"/>
      <c r="K56" s="183"/>
      <c r="L56" s="104"/>
      <c r="M56" s="104"/>
      <c r="V56" s="209"/>
    </row>
    <row r="57" spans="1:22" ht="54.75" hidden="1" customHeight="1">
      <c r="A57" s="31" t="s">
        <v>417</v>
      </c>
      <c r="B57" s="441">
        <v>400</v>
      </c>
      <c r="C57" s="138" t="str">
        <f t="shared" ref="C57:C66" si="1">"03"</f>
        <v>03</v>
      </c>
      <c r="D57" s="138" t="str">
        <f t="shared" ref="D57:D66" si="2">"09"</f>
        <v>09</v>
      </c>
      <c r="E57" s="475"/>
      <c r="F57" s="441"/>
      <c r="G57" s="88"/>
      <c r="H57" s="88"/>
    </row>
    <row r="58" spans="1:22" ht="56.25" hidden="1" customHeight="1">
      <c r="A58" s="31" t="s">
        <v>1512</v>
      </c>
      <c r="B58" s="441">
        <v>200</v>
      </c>
      <c r="C58" s="138" t="str">
        <f t="shared" si="1"/>
        <v>03</v>
      </c>
      <c r="D58" s="138" t="str">
        <f t="shared" si="2"/>
        <v>09</v>
      </c>
      <c r="E58" s="441" t="s">
        <v>1530</v>
      </c>
      <c r="F58" s="441"/>
      <c r="G58" s="88">
        <f>G59</f>
        <v>0</v>
      </c>
      <c r="H58" s="353"/>
    </row>
    <row r="59" spans="1:22" ht="39" hidden="1" customHeight="1">
      <c r="A59" s="225" t="s">
        <v>1870</v>
      </c>
      <c r="B59" s="441">
        <v>200</v>
      </c>
      <c r="C59" s="138" t="str">
        <f t="shared" si="1"/>
        <v>03</v>
      </c>
      <c r="D59" s="138" t="str">
        <f t="shared" si="2"/>
        <v>09</v>
      </c>
      <c r="E59" s="441" t="s">
        <v>1530</v>
      </c>
      <c r="F59" s="441" t="str">
        <f>"200"</f>
        <v>200</v>
      </c>
      <c r="G59" s="89"/>
      <c r="H59" s="353"/>
    </row>
    <row r="60" spans="1:22" ht="36.75" hidden="1" customHeight="1">
      <c r="A60" s="31" t="s">
        <v>1872</v>
      </c>
      <c r="B60" s="441">
        <v>200</v>
      </c>
      <c r="C60" s="138" t="str">
        <f t="shared" si="1"/>
        <v>03</v>
      </c>
      <c r="D60" s="138" t="str">
        <f t="shared" si="2"/>
        <v>09</v>
      </c>
      <c r="E60" s="1" t="s">
        <v>754</v>
      </c>
      <c r="F60" s="441"/>
      <c r="G60" s="88"/>
      <c r="H60" s="88"/>
    </row>
    <row r="61" spans="1:22" ht="91.5" hidden="1" customHeight="1">
      <c r="A61" s="223" t="s">
        <v>1867</v>
      </c>
      <c r="B61" s="441">
        <v>400</v>
      </c>
      <c r="C61" s="138" t="str">
        <f t="shared" si="1"/>
        <v>03</v>
      </c>
      <c r="D61" s="138" t="str">
        <f t="shared" si="2"/>
        <v>09</v>
      </c>
      <c r="E61" s="1" t="s">
        <v>1530</v>
      </c>
      <c r="F61" s="441">
        <v>200</v>
      </c>
      <c r="G61" s="89"/>
      <c r="H61" s="353"/>
    </row>
    <row r="62" spans="1:22" ht="78" customHeight="1">
      <c r="A62" s="53" t="s">
        <v>1970</v>
      </c>
      <c r="B62" s="251">
        <v>400</v>
      </c>
      <c r="C62" s="138" t="str">
        <f>"03"</f>
        <v>03</v>
      </c>
      <c r="D62" s="248">
        <v>14</v>
      </c>
      <c r="E62" s="458" t="s">
        <v>1979</v>
      </c>
      <c r="F62" s="251" t="str">
        <f>"200"</f>
        <v>200</v>
      </c>
      <c r="G62" s="89">
        <v>100</v>
      </c>
      <c r="H62" s="353">
        <v>100</v>
      </c>
    </row>
    <row r="63" spans="1:22" ht="59.25" hidden="1" customHeight="1">
      <c r="A63" s="250" t="s">
        <v>600</v>
      </c>
      <c r="B63" s="251">
        <v>200</v>
      </c>
      <c r="C63" s="248" t="str">
        <f t="shared" si="1"/>
        <v>03</v>
      </c>
      <c r="D63" s="248" t="str">
        <f t="shared" si="2"/>
        <v>09</v>
      </c>
      <c r="E63" s="249" t="s">
        <v>755</v>
      </c>
      <c r="F63" s="251"/>
      <c r="G63" s="88">
        <f>G64</f>
        <v>0</v>
      </c>
      <c r="H63" s="353"/>
    </row>
    <row r="64" spans="1:22" ht="39" hidden="1" customHeight="1">
      <c r="A64" s="250" t="s">
        <v>1870</v>
      </c>
      <c r="B64" s="251">
        <v>200</v>
      </c>
      <c r="C64" s="248" t="str">
        <f t="shared" si="1"/>
        <v>03</v>
      </c>
      <c r="D64" s="248" t="str">
        <f t="shared" si="2"/>
        <v>09</v>
      </c>
      <c r="E64" s="249" t="s">
        <v>755</v>
      </c>
      <c r="F64" s="251">
        <v>200</v>
      </c>
      <c r="G64" s="89"/>
      <c r="H64" s="353"/>
    </row>
    <row r="65" spans="1:22" s="308" customFormat="1" ht="57.75" hidden="1" customHeight="1">
      <c r="A65" s="375" t="s">
        <v>1849</v>
      </c>
      <c r="B65" s="376">
        <v>200</v>
      </c>
      <c r="C65" s="377" t="str">
        <f t="shared" si="1"/>
        <v>03</v>
      </c>
      <c r="D65" s="377" t="str">
        <f t="shared" si="2"/>
        <v>09</v>
      </c>
      <c r="E65" s="378" t="s">
        <v>1043</v>
      </c>
      <c r="F65" s="376"/>
      <c r="G65" s="290">
        <f>G66</f>
        <v>0</v>
      </c>
      <c r="H65" s="290">
        <f>H66</f>
        <v>0</v>
      </c>
      <c r="I65" s="306"/>
      <c r="J65" s="306"/>
      <c r="K65" s="307"/>
      <c r="L65" s="306"/>
      <c r="M65" s="306"/>
      <c r="V65" s="309"/>
    </row>
    <row r="66" spans="1:22" s="308" customFormat="1" ht="39" hidden="1" customHeight="1">
      <c r="A66" s="379" t="s">
        <v>1870</v>
      </c>
      <c r="B66" s="376">
        <v>200</v>
      </c>
      <c r="C66" s="377" t="str">
        <f t="shared" si="1"/>
        <v>03</v>
      </c>
      <c r="D66" s="377" t="str">
        <f t="shared" si="2"/>
        <v>09</v>
      </c>
      <c r="E66" s="378" t="s">
        <v>1043</v>
      </c>
      <c r="F66" s="376">
        <v>200</v>
      </c>
      <c r="G66" s="284"/>
      <c r="H66" s="410"/>
      <c r="I66" s="306"/>
      <c r="J66" s="306"/>
      <c r="K66" s="307"/>
      <c r="L66" s="306"/>
      <c r="M66" s="306"/>
      <c r="V66" s="309"/>
    </row>
    <row r="67" spans="1:22" s="134" customFormat="1" ht="23.25" hidden="1" customHeight="1">
      <c r="A67" s="253" t="s">
        <v>1531</v>
      </c>
      <c r="B67" s="251">
        <v>200</v>
      </c>
      <c r="C67" s="255" t="str">
        <f t="shared" ref="C67:C75" si="3">"04"</f>
        <v>04</v>
      </c>
      <c r="D67" s="248"/>
      <c r="E67" s="251"/>
      <c r="F67" s="251"/>
      <c r="G67" s="88">
        <f>G71+G68</f>
        <v>0</v>
      </c>
      <c r="H67" s="88">
        <f>H71+H68</f>
        <v>0</v>
      </c>
      <c r="I67" s="133"/>
      <c r="J67" s="133"/>
      <c r="K67" s="136"/>
      <c r="L67" s="133"/>
      <c r="M67" s="133"/>
      <c r="V67" s="210"/>
    </row>
    <row r="68" spans="1:22" s="134" customFormat="1" ht="23.25" hidden="1" customHeight="1">
      <c r="A68" s="31" t="s">
        <v>1532</v>
      </c>
      <c r="B68" s="251">
        <v>200</v>
      </c>
      <c r="C68" s="138" t="str">
        <f t="shared" si="3"/>
        <v>04</v>
      </c>
      <c r="D68" s="138" t="str">
        <f t="shared" ref="D68:D70" si="4">"05"</f>
        <v>05</v>
      </c>
      <c r="E68" s="441"/>
      <c r="F68" s="441"/>
      <c r="G68" s="88">
        <f>G69</f>
        <v>0</v>
      </c>
      <c r="H68" s="88">
        <f>H69</f>
        <v>0</v>
      </c>
      <c r="I68" s="133"/>
      <c r="J68" s="133"/>
      <c r="K68" s="136"/>
      <c r="L68" s="133"/>
      <c r="M68" s="133"/>
      <c r="V68" s="210"/>
    </row>
    <row r="69" spans="1:22" s="134" customFormat="1" ht="61.5" hidden="1" customHeight="1">
      <c r="A69" s="5" t="s">
        <v>1865</v>
      </c>
      <c r="B69" s="251">
        <v>200</v>
      </c>
      <c r="C69" s="138" t="str">
        <f t="shared" si="3"/>
        <v>04</v>
      </c>
      <c r="D69" s="138" t="str">
        <f t="shared" si="4"/>
        <v>05</v>
      </c>
      <c r="E69" s="7" t="s">
        <v>1864</v>
      </c>
      <c r="F69" s="441"/>
      <c r="G69" s="88">
        <f>G70</f>
        <v>0</v>
      </c>
      <c r="H69" s="88">
        <f>H70</f>
        <v>0</v>
      </c>
      <c r="I69" s="133"/>
      <c r="J69" s="133"/>
      <c r="K69" s="136"/>
      <c r="L69" s="133"/>
      <c r="M69" s="133"/>
      <c r="V69" s="210"/>
    </row>
    <row r="70" spans="1:22" s="134" customFormat="1" ht="39.75" hidden="1" customHeight="1">
      <c r="A70" s="223" t="s">
        <v>1870</v>
      </c>
      <c r="B70" s="251">
        <v>200</v>
      </c>
      <c r="C70" s="138" t="str">
        <f t="shared" si="3"/>
        <v>04</v>
      </c>
      <c r="D70" s="138" t="str">
        <f t="shared" si="4"/>
        <v>05</v>
      </c>
      <c r="E70" s="7" t="s">
        <v>1864</v>
      </c>
      <c r="F70" s="441" t="str">
        <f>"200"</f>
        <v>200</v>
      </c>
      <c r="G70" s="86"/>
      <c r="H70" s="86"/>
      <c r="I70" s="133"/>
      <c r="J70" s="133"/>
      <c r="K70" s="136"/>
      <c r="L70" s="133"/>
      <c r="M70" s="133"/>
      <c r="V70" s="210"/>
    </row>
    <row r="71" spans="1:22" s="134" customFormat="1" ht="23.25" hidden="1" customHeight="1">
      <c r="A71" s="253" t="s">
        <v>293</v>
      </c>
      <c r="B71" s="251">
        <v>200</v>
      </c>
      <c r="C71" s="255" t="str">
        <f t="shared" si="3"/>
        <v>04</v>
      </c>
      <c r="D71" s="248" t="str">
        <f>"12"</f>
        <v>12</v>
      </c>
      <c r="E71" s="251"/>
      <c r="F71" s="251"/>
      <c r="G71" s="88">
        <f>G74+G72</f>
        <v>0</v>
      </c>
      <c r="H71" s="88">
        <f>H74+H72</f>
        <v>0</v>
      </c>
      <c r="I71" s="133"/>
      <c r="J71" s="133"/>
      <c r="K71" s="136"/>
      <c r="L71" s="133"/>
      <c r="M71" s="133"/>
      <c r="V71" s="210"/>
    </row>
    <row r="72" spans="1:22" s="134" customFormat="1" ht="35.25" hidden="1" customHeight="1">
      <c r="A72" s="380" t="s">
        <v>1845</v>
      </c>
      <c r="B72" s="364">
        <v>200</v>
      </c>
      <c r="C72" s="381" t="str">
        <f t="shared" si="3"/>
        <v>04</v>
      </c>
      <c r="D72" s="365" t="str">
        <f>"12"</f>
        <v>12</v>
      </c>
      <c r="E72" s="364" t="s">
        <v>1914</v>
      </c>
      <c r="F72" s="280"/>
      <c r="G72" s="282">
        <f>G73</f>
        <v>0</v>
      </c>
      <c r="H72" s="282">
        <f>H73</f>
        <v>0</v>
      </c>
      <c r="I72" s="133"/>
      <c r="J72" s="133"/>
      <c r="K72" s="136"/>
      <c r="L72" s="133"/>
      <c r="M72" s="133"/>
      <c r="V72" s="210"/>
    </row>
    <row r="73" spans="1:22" s="134" customFormat="1" ht="39.75" hidden="1" customHeight="1">
      <c r="A73" s="367" t="s">
        <v>1870</v>
      </c>
      <c r="B73" s="364">
        <v>200</v>
      </c>
      <c r="C73" s="381" t="str">
        <f t="shared" si="3"/>
        <v>04</v>
      </c>
      <c r="D73" s="365" t="str">
        <f>"12"</f>
        <v>12</v>
      </c>
      <c r="E73" s="364" t="s">
        <v>1914</v>
      </c>
      <c r="F73" s="287" t="s">
        <v>1873</v>
      </c>
      <c r="G73" s="289"/>
      <c r="H73" s="410"/>
      <c r="I73" s="133"/>
      <c r="J73" s="133"/>
      <c r="K73" s="136"/>
      <c r="L73" s="133"/>
      <c r="M73" s="133"/>
      <c r="V73" s="210"/>
    </row>
    <row r="74" spans="1:22" s="134" customFormat="1" ht="49.5" hidden="1" customHeight="1">
      <c r="A74" s="342" t="s">
        <v>1840</v>
      </c>
      <c r="B74" s="280">
        <v>200</v>
      </c>
      <c r="C74" s="278" t="str">
        <f t="shared" si="3"/>
        <v>04</v>
      </c>
      <c r="D74" s="281" t="str">
        <f>"12"</f>
        <v>12</v>
      </c>
      <c r="E74" s="280" t="s">
        <v>297</v>
      </c>
      <c r="F74" s="280"/>
      <c r="G74" s="282">
        <f>G75</f>
        <v>0</v>
      </c>
      <c r="H74" s="282">
        <f>H75</f>
        <v>0</v>
      </c>
      <c r="I74" s="133"/>
      <c r="J74" s="133"/>
      <c r="K74" s="136"/>
      <c r="L74" s="133"/>
      <c r="M74" s="133"/>
      <c r="V74" s="210"/>
    </row>
    <row r="75" spans="1:22" s="134" customFormat="1" ht="43.5" hidden="1" customHeight="1">
      <c r="A75" s="291" t="s">
        <v>1870</v>
      </c>
      <c r="B75" s="280">
        <v>200</v>
      </c>
      <c r="C75" s="278" t="str">
        <f t="shared" si="3"/>
        <v>04</v>
      </c>
      <c r="D75" s="281" t="str">
        <f>"12"</f>
        <v>12</v>
      </c>
      <c r="E75" s="280" t="s">
        <v>297</v>
      </c>
      <c r="F75" s="287" t="s">
        <v>1873</v>
      </c>
      <c r="G75" s="289">
        <v>0</v>
      </c>
      <c r="H75" s="411">
        <v>0</v>
      </c>
      <c r="I75" s="133"/>
      <c r="J75" s="133"/>
      <c r="K75" s="136"/>
      <c r="L75" s="133"/>
      <c r="M75" s="133"/>
      <c r="V75" s="210"/>
    </row>
    <row r="76" spans="1:22" s="134" customFormat="1" ht="23.25" hidden="1" customHeight="1">
      <c r="A76" s="257" t="s">
        <v>783</v>
      </c>
      <c r="B76" s="247">
        <v>200</v>
      </c>
      <c r="C76" s="258" t="s">
        <v>1252</v>
      </c>
      <c r="D76" s="256" t="s">
        <v>1639</v>
      </c>
      <c r="E76" s="251"/>
      <c r="F76" s="256"/>
      <c r="G76" s="88">
        <f>G77</f>
        <v>0</v>
      </c>
      <c r="H76" s="352"/>
      <c r="I76" s="133"/>
      <c r="J76" s="133"/>
      <c r="K76" s="136"/>
      <c r="L76" s="133"/>
      <c r="M76" s="133"/>
      <c r="V76" s="210"/>
    </row>
    <row r="77" spans="1:22" s="134" customFormat="1" ht="69.75" hidden="1" customHeight="1">
      <c r="A77" s="246" t="s">
        <v>1851</v>
      </c>
      <c r="B77" s="247">
        <v>200</v>
      </c>
      <c r="C77" s="258" t="s">
        <v>1252</v>
      </c>
      <c r="D77" s="256" t="s">
        <v>1639</v>
      </c>
      <c r="E77" s="251" t="s">
        <v>1253</v>
      </c>
      <c r="F77" s="256"/>
      <c r="G77" s="88">
        <f>G78</f>
        <v>0</v>
      </c>
      <c r="H77" s="352"/>
      <c r="I77" s="133"/>
      <c r="J77" s="133"/>
      <c r="K77" s="136"/>
      <c r="L77" s="133"/>
      <c r="M77" s="133"/>
      <c r="V77" s="210"/>
    </row>
    <row r="78" spans="1:22" s="134" customFormat="1" ht="43.5" hidden="1" customHeight="1">
      <c r="A78" s="250" t="s">
        <v>1427</v>
      </c>
      <c r="B78" s="247">
        <v>200</v>
      </c>
      <c r="C78" s="258" t="s">
        <v>1252</v>
      </c>
      <c r="D78" s="256" t="s">
        <v>1639</v>
      </c>
      <c r="E78" s="251" t="s">
        <v>1253</v>
      </c>
      <c r="F78" s="256" t="s">
        <v>296</v>
      </c>
      <c r="G78" s="86"/>
      <c r="H78" s="352"/>
      <c r="I78" s="133"/>
      <c r="J78" s="133"/>
      <c r="K78" s="136"/>
      <c r="L78" s="133"/>
      <c r="M78" s="133"/>
      <c r="V78" s="210"/>
    </row>
    <row r="79" spans="1:22" s="134" customFormat="1" ht="26.25" hidden="1" customHeight="1">
      <c r="A79" s="253" t="s">
        <v>1377</v>
      </c>
      <c r="B79" s="247">
        <v>200</v>
      </c>
      <c r="C79" s="255" t="str">
        <f>"09"</f>
        <v>09</v>
      </c>
      <c r="D79" s="248"/>
      <c r="E79" s="251"/>
      <c r="F79" s="256"/>
      <c r="G79" s="88">
        <f>G80</f>
        <v>0</v>
      </c>
      <c r="H79" s="352"/>
      <c r="I79" s="133"/>
      <c r="J79" s="133"/>
      <c r="K79" s="136"/>
      <c r="L79" s="133"/>
      <c r="M79" s="133"/>
      <c r="V79" s="210"/>
    </row>
    <row r="80" spans="1:22" s="134" customFormat="1" ht="43.5" hidden="1" customHeight="1">
      <c r="A80" s="253" t="s">
        <v>780</v>
      </c>
      <c r="B80" s="259">
        <v>200</v>
      </c>
      <c r="C80" s="255" t="str">
        <f>"09"</f>
        <v>09</v>
      </c>
      <c r="D80" s="248" t="str">
        <f>"01"</f>
        <v>01</v>
      </c>
      <c r="E80" s="251"/>
      <c r="F80" s="256"/>
      <c r="G80" s="88">
        <f>G81</f>
        <v>0</v>
      </c>
      <c r="H80" s="352"/>
      <c r="I80" s="133"/>
      <c r="J80" s="133"/>
      <c r="K80" s="136"/>
      <c r="L80" s="133"/>
      <c r="M80" s="133"/>
      <c r="V80" s="210"/>
    </row>
    <row r="81" spans="1:22" s="134" customFormat="1" ht="23.25" hidden="1" customHeight="1">
      <c r="A81" s="260" t="s">
        <v>1063</v>
      </c>
      <c r="B81" s="259">
        <v>200</v>
      </c>
      <c r="C81" s="255" t="str">
        <f>"09"</f>
        <v>09</v>
      </c>
      <c r="D81" s="248" t="str">
        <f>"01"</f>
        <v>01</v>
      </c>
      <c r="E81" s="251" t="s">
        <v>781</v>
      </c>
      <c r="F81" s="251" t="str">
        <f>"003"</f>
        <v>003</v>
      </c>
      <c r="G81" s="88"/>
      <c r="H81" s="352"/>
      <c r="I81" s="133"/>
      <c r="J81" s="133"/>
      <c r="K81" s="136"/>
      <c r="L81" s="133"/>
      <c r="M81" s="133"/>
      <c r="V81" s="210"/>
    </row>
    <row r="82" spans="1:22" s="134" customFormat="1" ht="23.25" hidden="1" customHeight="1">
      <c r="A82" s="223" t="s">
        <v>1870</v>
      </c>
      <c r="B82" s="259">
        <v>400</v>
      </c>
      <c r="C82" s="248" t="str">
        <f>"01"</f>
        <v>01</v>
      </c>
      <c r="D82" s="248">
        <v>13</v>
      </c>
      <c r="E82" s="441" t="s">
        <v>1978</v>
      </c>
      <c r="F82" s="251">
        <v>800</v>
      </c>
      <c r="G82" s="88"/>
      <c r="H82" s="352"/>
      <c r="I82" s="133"/>
      <c r="J82" s="133"/>
      <c r="K82" s="136"/>
      <c r="L82" s="133"/>
      <c r="M82" s="133"/>
      <c r="V82" s="210"/>
    </row>
    <row r="83" spans="1:22" s="105" customFormat="1" ht="36.75" customHeight="1">
      <c r="A83" s="444" t="s">
        <v>738</v>
      </c>
      <c r="B83" s="268">
        <v>400</v>
      </c>
      <c r="C83" s="269" t="str">
        <f>"10"</f>
        <v>10</v>
      </c>
      <c r="D83" s="477"/>
      <c r="E83" s="441"/>
      <c r="F83" s="268"/>
      <c r="G83" s="175">
        <v>70</v>
      </c>
      <c r="H83" s="175">
        <v>70</v>
      </c>
      <c r="I83" s="104"/>
      <c r="J83" s="104"/>
      <c r="K83" s="183"/>
      <c r="L83" s="104"/>
      <c r="M83" s="104"/>
      <c r="V83" s="209"/>
    </row>
    <row r="84" spans="1:22" ht="19.5" hidden="1" customHeight="1">
      <c r="A84" s="31" t="s">
        <v>739</v>
      </c>
      <c r="B84" s="441">
        <v>400</v>
      </c>
      <c r="C84" s="138">
        <v>10</v>
      </c>
      <c r="D84" s="138" t="str">
        <f>"01"</f>
        <v>01</v>
      </c>
      <c r="E84" s="475"/>
      <c r="F84" s="441"/>
      <c r="G84" s="88">
        <f>G85</f>
        <v>70</v>
      </c>
      <c r="H84" s="88">
        <f>H85</f>
        <v>70</v>
      </c>
    </row>
    <row r="85" spans="1:22" ht="57" hidden="1" customHeight="1">
      <c r="A85" s="253" t="s">
        <v>1464</v>
      </c>
      <c r="B85" s="251">
        <v>400</v>
      </c>
      <c r="C85" s="248">
        <v>10</v>
      </c>
      <c r="D85" s="248" t="str">
        <f>"01"</f>
        <v>01</v>
      </c>
      <c r="E85" s="251" t="s">
        <v>1465</v>
      </c>
      <c r="F85" s="251"/>
      <c r="G85" s="88">
        <f>G86</f>
        <v>70</v>
      </c>
      <c r="H85" s="88">
        <f>H86</f>
        <v>70</v>
      </c>
    </row>
    <row r="86" spans="1:22" ht="157.5" customHeight="1">
      <c r="A86" s="53" t="s">
        <v>2021</v>
      </c>
      <c r="B86" s="251">
        <v>400</v>
      </c>
      <c r="C86" s="248">
        <v>10</v>
      </c>
      <c r="D86" s="248" t="str">
        <f>"01"</f>
        <v>01</v>
      </c>
      <c r="E86" s="441" t="s">
        <v>1983</v>
      </c>
      <c r="F86" s="251" t="str">
        <f>"300"</f>
        <v>300</v>
      </c>
      <c r="G86" s="89">
        <v>70</v>
      </c>
      <c r="H86" s="353">
        <v>70</v>
      </c>
    </row>
    <row r="87" spans="1:22" ht="21" hidden="1" customHeight="1">
      <c r="A87" s="253" t="s">
        <v>1466</v>
      </c>
      <c r="B87" s="251">
        <v>200</v>
      </c>
      <c r="C87" s="248">
        <v>10</v>
      </c>
      <c r="D87" s="248" t="str">
        <f t="shared" ref="D87:D99" si="5">"03"</f>
        <v>03</v>
      </c>
      <c r="E87" s="478"/>
      <c r="F87" s="251"/>
      <c r="G87" s="88">
        <f>G92+G96+G98+G90+G88+G94</f>
        <v>0</v>
      </c>
      <c r="H87" s="88">
        <f>H92+H96+H98+H90+H88+H94</f>
        <v>0</v>
      </c>
    </row>
    <row r="88" spans="1:22" ht="37.5" hidden="1" customHeight="1">
      <c r="A88" s="253" t="s">
        <v>1893</v>
      </c>
      <c r="B88" s="251">
        <v>200</v>
      </c>
      <c r="C88" s="248">
        <v>10</v>
      </c>
      <c r="D88" s="248" t="str">
        <f t="shared" si="5"/>
        <v>03</v>
      </c>
      <c r="E88" s="251" t="s">
        <v>922</v>
      </c>
      <c r="F88" s="251"/>
      <c r="G88" s="162">
        <f>G89</f>
        <v>0</v>
      </c>
      <c r="H88" s="353"/>
    </row>
    <row r="89" spans="1:22" ht="27.75" hidden="1" customHeight="1">
      <c r="A89" s="262" t="s">
        <v>1874</v>
      </c>
      <c r="B89" s="251">
        <v>200</v>
      </c>
      <c r="C89" s="248">
        <v>10</v>
      </c>
      <c r="D89" s="248" t="str">
        <f t="shared" si="5"/>
        <v>03</v>
      </c>
      <c r="E89" s="251" t="s">
        <v>922</v>
      </c>
      <c r="F89" s="251" t="str">
        <f>"300"</f>
        <v>300</v>
      </c>
      <c r="G89" s="86"/>
      <c r="H89" s="353"/>
    </row>
    <row r="90" spans="1:22" ht="34.5" hidden="1" customHeight="1">
      <c r="A90" s="250" t="s">
        <v>182</v>
      </c>
      <c r="B90" s="251">
        <v>200</v>
      </c>
      <c r="C90" s="248">
        <v>10</v>
      </c>
      <c r="D90" s="248" t="str">
        <f t="shared" si="5"/>
        <v>03</v>
      </c>
      <c r="E90" s="263" t="s">
        <v>1301</v>
      </c>
      <c r="F90" s="251"/>
      <c r="G90" s="162">
        <f>G91</f>
        <v>0</v>
      </c>
      <c r="H90" s="353"/>
    </row>
    <row r="91" spans="1:22" ht="22.5" hidden="1" customHeight="1">
      <c r="A91" s="262" t="s">
        <v>1874</v>
      </c>
      <c r="B91" s="251">
        <v>200</v>
      </c>
      <c r="C91" s="248">
        <v>10</v>
      </c>
      <c r="D91" s="248" t="str">
        <f t="shared" si="5"/>
        <v>03</v>
      </c>
      <c r="E91" s="263" t="s">
        <v>1301</v>
      </c>
      <c r="F91" s="251" t="str">
        <f>"300"</f>
        <v>300</v>
      </c>
      <c r="G91" s="86"/>
      <c r="H91" s="353"/>
    </row>
    <row r="92" spans="1:22" ht="41.25" hidden="1" customHeight="1">
      <c r="A92" s="253" t="s">
        <v>1608</v>
      </c>
      <c r="B92" s="251">
        <v>200</v>
      </c>
      <c r="C92" s="248">
        <v>10</v>
      </c>
      <c r="D92" s="248" t="str">
        <f t="shared" si="5"/>
        <v>03</v>
      </c>
      <c r="E92" s="251" t="s">
        <v>181</v>
      </c>
      <c r="F92" s="251"/>
      <c r="G92" s="88">
        <f>G93</f>
        <v>0</v>
      </c>
      <c r="H92" s="88">
        <f>H93</f>
        <v>0</v>
      </c>
    </row>
    <row r="93" spans="1:22" ht="17.25" hidden="1" customHeight="1">
      <c r="A93" s="262" t="s">
        <v>1874</v>
      </c>
      <c r="B93" s="251">
        <v>400</v>
      </c>
      <c r="C93" s="248">
        <v>10</v>
      </c>
      <c r="D93" s="248" t="str">
        <f t="shared" si="5"/>
        <v>03</v>
      </c>
      <c r="E93" s="251" t="s">
        <v>181</v>
      </c>
      <c r="F93" s="251" t="str">
        <f>"300"</f>
        <v>300</v>
      </c>
      <c r="G93" s="89"/>
      <c r="H93" s="353"/>
    </row>
    <row r="94" spans="1:22" ht="23.25" hidden="1" customHeight="1">
      <c r="A94" s="250" t="s">
        <v>1102</v>
      </c>
      <c r="B94" s="251">
        <v>200</v>
      </c>
      <c r="C94" s="248">
        <v>10</v>
      </c>
      <c r="D94" s="248" t="str">
        <f t="shared" si="5"/>
        <v>03</v>
      </c>
      <c r="E94" s="263" t="s">
        <v>1103</v>
      </c>
      <c r="F94" s="251"/>
      <c r="G94" s="88">
        <f>G95</f>
        <v>0</v>
      </c>
      <c r="H94" s="353"/>
    </row>
    <row r="95" spans="1:22" ht="27" hidden="1" customHeight="1">
      <c r="A95" s="262" t="s">
        <v>1874</v>
      </c>
      <c r="B95" s="251">
        <v>200</v>
      </c>
      <c r="C95" s="248">
        <v>10</v>
      </c>
      <c r="D95" s="248" t="str">
        <f t="shared" si="5"/>
        <v>03</v>
      </c>
      <c r="E95" s="263" t="s">
        <v>1103</v>
      </c>
      <c r="F95" s="251" t="str">
        <f>"300"</f>
        <v>300</v>
      </c>
      <c r="G95" s="89"/>
      <c r="H95" s="353"/>
    </row>
    <row r="96" spans="1:22" ht="44.25" hidden="1" customHeight="1">
      <c r="A96" s="253" t="s">
        <v>1892</v>
      </c>
      <c r="B96" s="251">
        <v>200</v>
      </c>
      <c r="C96" s="248">
        <v>10</v>
      </c>
      <c r="D96" s="248" t="str">
        <f t="shared" si="5"/>
        <v>03</v>
      </c>
      <c r="E96" s="251" t="s">
        <v>781</v>
      </c>
      <c r="F96" s="251"/>
      <c r="G96" s="88">
        <f>G97</f>
        <v>0</v>
      </c>
      <c r="H96" s="353"/>
    </row>
    <row r="97" spans="1:22" ht="24.75" hidden="1" customHeight="1">
      <c r="A97" s="262" t="s">
        <v>1874</v>
      </c>
      <c r="B97" s="251">
        <v>200</v>
      </c>
      <c r="C97" s="248">
        <v>10</v>
      </c>
      <c r="D97" s="248" t="str">
        <f t="shared" si="5"/>
        <v>03</v>
      </c>
      <c r="E97" s="251" t="s">
        <v>781</v>
      </c>
      <c r="F97" s="251" t="str">
        <f>"300"</f>
        <v>300</v>
      </c>
      <c r="G97" s="89"/>
      <c r="H97" s="353"/>
    </row>
    <row r="98" spans="1:22" s="134" customFormat="1" ht="63" hidden="1" customHeight="1">
      <c r="A98" s="382" t="s">
        <v>1859</v>
      </c>
      <c r="B98" s="360">
        <v>400</v>
      </c>
      <c r="C98" s="361">
        <v>10</v>
      </c>
      <c r="D98" s="361" t="str">
        <f t="shared" si="5"/>
        <v>03</v>
      </c>
      <c r="E98" s="360" t="s">
        <v>1915</v>
      </c>
      <c r="F98" s="360"/>
      <c r="G98" s="282"/>
      <c r="H98" s="282"/>
      <c r="I98" s="133"/>
      <c r="J98" s="133"/>
      <c r="K98" s="136"/>
      <c r="L98" s="133"/>
      <c r="M98" s="133"/>
      <c r="V98" s="210"/>
    </row>
    <row r="99" spans="1:22" s="134" customFormat="1" ht="21.75" hidden="1" customHeight="1">
      <c r="A99" s="383" t="s">
        <v>1874</v>
      </c>
      <c r="B99" s="360">
        <v>400</v>
      </c>
      <c r="C99" s="361">
        <v>10</v>
      </c>
      <c r="D99" s="361" t="str">
        <f t="shared" si="5"/>
        <v>03</v>
      </c>
      <c r="E99" s="360" t="s">
        <v>1916</v>
      </c>
      <c r="F99" s="360" t="str">
        <f>"300"</f>
        <v>300</v>
      </c>
      <c r="G99" s="289"/>
      <c r="H99" s="411"/>
      <c r="I99" s="133"/>
      <c r="J99" s="133"/>
      <c r="K99" s="136"/>
      <c r="L99" s="133"/>
      <c r="M99" s="133"/>
      <c r="V99" s="210"/>
    </row>
    <row r="100" spans="1:22" s="140" customFormat="1" ht="18" hidden="1" customHeight="1">
      <c r="A100" s="264" t="s">
        <v>1029</v>
      </c>
      <c r="B100" s="265">
        <v>200</v>
      </c>
      <c r="C100" s="266">
        <v>11</v>
      </c>
      <c r="D100" s="479"/>
      <c r="E100" s="480"/>
      <c r="F100" s="265"/>
      <c r="G100" s="170">
        <f>G101</f>
        <v>0</v>
      </c>
      <c r="H100" s="412"/>
      <c r="I100" s="139"/>
      <c r="J100" s="139"/>
      <c r="K100" s="172"/>
      <c r="L100" s="139"/>
      <c r="M100" s="139"/>
      <c r="V100" s="212"/>
    </row>
    <row r="101" spans="1:22" ht="18.75" hidden="1" customHeight="1">
      <c r="A101" s="253" t="s">
        <v>1030</v>
      </c>
      <c r="B101" s="251">
        <v>200</v>
      </c>
      <c r="C101" s="248">
        <v>11</v>
      </c>
      <c r="D101" s="248" t="str">
        <f>"01"</f>
        <v>01</v>
      </c>
      <c r="E101" s="478"/>
      <c r="F101" s="251"/>
      <c r="G101" s="88">
        <f>G102</f>
        <v>0</v>
      </c>
      <c r="H101" s="353"/>
    </row>
    <row r="102" spans="1:22" ht="36" hidden="1" customHeight="1">
      <c r="A102" s="253" t="s">
        <v>1107</v>
      </c>
      <c r="B102" s="251">
        <v>200</v>
      </c>
      <c r="C102" s="248">
        <v>11</v>
      </c>
      <c r="D102" s="248" t="str">
        <f>"01"</f>
        <v>01</v>
      </c>
      <c r="E102" s="251" t="s">
        <v>1031</v>
      </c>
      <c r="F102" s="251"/>
      <c r="G102" s="88">
        <f>G103</f>
        <v>0</v>
      </c>
      <c r="H102" s="353"/>
    </row>
    <row r="103" spans="1:22" ht="36.75" hidden="1" customHeight="1">
      <c r="A103" s="250" t="s">
        <v>1870</v>
      </c>
      <c r="B103" s="251">
        <v>200</v>
      </c>
      <c r="C103" s="248">
        <v>11</v>
      </c>
      <c r="D103" s="248" t="str">
        <f>"01"</f>
        <v>01</v>
      </c>
      <c r="E103" s="251" t="s">
        <v>1031</v>
      </c>
      <c r="F103" s="251" t="str">
        <f>"200"</f>
        <v>200</v>
      </c>
      <c r="G103" s="89"/>
      <c r="H103" s="353"/>
    </row>
    <row r="104" spans="1:22" s="110" customFormat="1" ht="39" hidden="1" customHeight="1">
      <c r="A104" s="267" t="s">
        <v>1940</v>
      </c>
      <c r="B104" s="268">
        <v>400</v>
      </c>
      <c r="C104" s="269" t="str">
        <f>"05"</f>
        <v>05</v>
      </c>
      <c r="D104" s="269"/>
      <c r="E104" s="268"/>
      <c r="F104" s="268"/>
      <c r="G104" s="102"/>
      <c r="H104" s="102">
        <f>H105</f>
        <v>0</v>
      </c>
      <c r="I104" s="109"/>
      <c r="J104" s="109"/>
      <c r="K104" s="182"/>
      <c r="L104" s="109"/>
      <c r="M104" s="109"/>
      <c r="V104" s="101"/>
    </row>
    <row r="105" spans="1:22" ht="57" hidden="1" customHeight="1">
      <c r="A105" s="253" t="s">
        <v>176</v>
      </c>
      <c r="B105" s="251">
        <v>201</v>
      </c>
      <c r="C105" s="248" t="str">
        <f t="shared" ref="C105:C112" si="6">"01"</f>
        <v>01</v>
      </c>
      <c r="D105" s="248" t="str">
        <f>"06"</f>
        <v>06</v>
      </c>
      <c r="E105" s="478"/>
      <c r="F105" s="251"/>
      <c r="G105" s="88">
        <f>G106</f>
        <v>0</v>
      </c>
      <c r="H105" s="88">
        <f>H106</f>
        <v>0</v>
      </c>
    </row>
    <row r="106" spans="1:22" ht="18.75" hidden="1" customHeight="1">
      <c r="A106" s="253" t="s">
        <v>1937</v>
      </c>
      <c r="B106" s="251">
        <v>400</v>
      </c>
      <c r="C106" s="248" t="str">
        <f>"05"</f>
        <v>05</v>
      </c>
      <c r="D106" s="248" t="str">
        <f>"02"</f>
        <v>02</v>
      </c>
      <c r="E106" s="441" t="s">
        <v>1939</v>
      </c>
      <c r="F106" s="251"/>
      <c r="G106" s="88"/>
      <c r="H106" s="88">
        <f>H107+H108</f>
        <v>0</v>
      </c>
    </row>
    <row r="107" spans="1:22" ht="94.5" hidden="1" customHeight="1">
      <c r="A107" s="250" t="s">
        <v>1867</v>
      </c>
      <c r="B107" s="251">
        <v>400</v>
      </c>
      <c r="C107" s="248" t="str">
        <f t="shared" si="6"/>
        <v>01</v>
      </c>
      <c r="D107" s="248" t="str">
        <f>"06"</f>
        <v>06</v>
      </c>
      <c r="E107" s="251" t="s">
        <v>543</v>
      </c>
      <c r="F107" s="251">
        <v>200</v>
      </c>
      <c r="G107" s="89"/>
      <c r="H107" s="353"/>
    </row>
    <row r="108" spans="1:22" ht="45" hidden="1" customHeight="1">
      <c r="A108" s="223" t="s">
        <v>1938</v>
      </c>
      <c r="B108" s="441">
        <v>400</v>
      </c>
      <c r="C108" s="248" t="str">
        <f>"05"</f>
        <v>05</v>
      </c>
      <c r="D108" s="138" t="str">
        <f>"02"</f>
        <v>02</v>
      </c>
      <c r="E108" s="441" t="s">
        <v>1939</v>
      </c>
      <c r="F108" s="441" t="str">
        <f>"200"</f>
        <v>200</v>
      </c>
      <c r="G108" s="89"/>
      <c r="H108" s="353"/>
    </row>
    <row r="109" spans="1:22" ht="45" customHeight="1">
      <c r="A109" s="223" t="s">
        <v>1953</v>
      </c>
      <c r="B109" s="441">
        <v>400</v>
      </c>
      <c r="C109" s="248" t="str">
        <f>"05"</f>
        <v>05</v>
      </c>
      <c r="D109" s="138" t="str">
        <f>"03"</f>
        <v>03</v>
      </c>
      <c r="E109" s="475"/>
      <c r="F109" s="441"/>
      <c r="G109" s="175">
        <v>9331.4</v>
      </c>
      <c r="H109" s="175">
        <v>8827.1</v>
      </c>
    </row>
    <row r="110" spans="1:22" ht="129" customHeight="1">
      <c r="A110" s="53" t="s">
        <v>2022</v>
      </c>
      <c r="B110" s="14">
        <v>400</v>
      </c>
      <c r="C110" s="152" t="str">
        <f>"05"</f>
        <v>05</v>
      </c>
      <c r="D110" s="138" t="str">
        <f>"03"</f>
        <v>03</v>
      </c>
      <c r="E110" s="475" t="s">
        <v>1980</v>
      </c>
      <c r="F110" s="441">
        <v>200</v>
      </c>
      <c r="G110" s="86">
        <v>5884.1</v>
      </c>
      <c r="H110" s="86">
        <v>5093</v>
      </c>
    </row>
    <row r="111" spans="1:22" ht="27.75" hidden="1" customHeight="1">
      <c r="A111" s="31" t="s">
        <v>1510</v>
      </c>
      <c r="B111" s="441">
        <v>203</v>
      </c>
      <c r="C111" s="138" t="str">
        <f t="shared" si="6"/>
        <v>01</v>
      </c>
      <c r="D111" s="138">
        <v>13</v>
      </c>
      <c r="E111" s="475"/>
      <c r="F111" s="1"/>
      <c r="G111" s="88">
        <f>G112+G122</f>
        <v>220</v>
      </c>
      <c r="H111" s="88">
        <f>H112+H122</f>
        <v>200</v>
      </c>
    </row>
    <row r="112" spans="1:22" ht="21.75" hidden="1" customHeight="1">
      <c r="A112" s="31" t="s">
        <v>920</v>
      </c>
      <c r="B112" s="441">
        <v>203</v>
      </c>
      <c r="C112" s="138" t="str">
        <f t="shared" si="6"/>
        <v>01</v>
      </c>
      <c r="D112" s="138">
        <v>13</v>
      </c>
      <c r="E112" s="441" t="s">
        <v>543</v>
      </c>
      <c r="F112" s="441"/>
      <c r="G112" s="88">
        <f>G113+G121</f>
        <v>220</v>
      </c>
      <c r="H112" s="88">
        <f>H113+H121</f>
        <v>200</v>
      </c>
    </row>
    <row r="113" spans="1:22" ht="88.5" hidden="1" customHeight="1">
      <c r="A113" s="223" t="s">
        <v>1943</v>
      </c>
      <c r="B113" s="441">
        <v>400</v>
      </c>
      <c r="C113" s="138" t="str">
        <f>"05"</f>
        <v>05</v>
      </c>
      <c r="D113" s="248" t="str">
        <f>"03"</f>
        <v>03</v>
      </c>
      <c r="E113" s="441" t="s">
        <v>1941</v>
      </c>
      <c r="F113" s="441">
        <v>200</v>
      </c>
      <c r="G113" s="89">
        <v>220</v>
      </c>
      <c r="H113" s="353">
        <v>200</v>
      </c>
    </row>
    <row r="114" spans="1:22" ht="127.5" customHeight="1">
      <c r="A114" s="53" t="s">
        <v>2022</v>
      </c>
      <c r="B114" s="441">
        <v>400</v>
      </c>
      <c r="C114" s="152" t="str">
        <f>"05"</f>
        <v>05</v>
      </c>
      <c r="D114" s="138" t="str">
        <f>"03"</f>
        <v>03</v>
      </c>
      <c r="E114" s="475" t="s">
        <v>1981</v>
      </c>
      <c r="F114" s="441">
        <v>200</v>
      </c>
      <c r="G114" s="86">
        <v>580</v>
      </c>
      <c r="H114" s="86">
        <v>580</v>
      </c>
    </row>
    <row r="115" spans="1:22" ht="21" customHeight="1">
      <c r="A115" s="31" t="s">
        <v>1976</v>
      </c>
      <c r="B115" s="441">
        <v>400</v>
      </c>
      <c r="C115" s="152">
        <v>10</v>
      </c>
      <c r="D115" s="138" t="str">
        <f>"01"</f>
        <v>01</v>
      </c>
      <c r="E115" s="473"/>
      <c r="F115" s="441"/>
      <c r="G115" s="86"/>
      <c r="H115" s="86"/>
    </row>
    <row r="116" spans="1:22" ht="105" customHeight="1">
      <c r="A116" s="442" t="s">
        <v>2023</v>
      </c>
      <c r="B116" s="441">
        <v>400</v>
      </c>
      <c r="C116" s="152" t="str">
        <f>"05"</f>
        <v>05</v>
      </c>
      <c r="D116" s="138" t="str">
        <f>"03"</f>
        <v>03</v>
      </c>
      <c r="E116" s="441" t="s">
        <v>2019</v>
      </c>
      <c r="F116" s="441">
        <v>200</v>
      </c>
      <c r="G116" s="86">
        <v>2838.6</v>
      </c>
      <c r="H116" s="86">
        <v>3154.1</v>
      </c>
    </row>
    <row r="117" spans="1:22" ht="54.75" hidden="1" customHeight="1">
      <c r="A117" s="442" t="s">
        <v>1987</v>
      </c>
      <c r="B117" s="441">
        <v>400</v>
      </c>
      <c r="C117" s="152" t="str">
        <f>"05"</f>
        <v>05</v>
      </c>
      <c r="D117" s="138" t="str">
        <f>"03"</f>
        <v>03</v>
      </c>
      <c r="E117" s="441" t="s">
        <v>1988</v>
      </c>
      <c r="F117" s="441">
        <v>200</v>
      </c>
      <c r="G117" s="86"/>
      <c r="H117" s="86"/>
    </row>
    <row r="118" spans="1:22" ht="54.75" hidden="1" customHeight="1">
      <c r="A118" s="442" t="s">
        <v>1987</v>
      </c>
      <c r="B118" s="441">
        <v>400</v>
      </c>
      <c r="C118" s="152" t="str">
        <f>"05"</f>
        <v>05</v>
      </c>
      <c r="D118" s="138" t="str">
        <f>"03"</f>
        <v>03</v>
      </c>
      <c r="E118" s="441" t="s">
        <v>1989</v>
      </c>
      <c r="F118" s="441">
        <v>200</v>
      </c>
      <c r="G118" s="86"/>
      <c r="H118" s="86"/>
    </row>
    <row r="119" spans="1:22" ht="54.75" customHeight="1">
      <c r="A119" s="442" t="s">
        <v>2023</v>
      </c>
      <c r="B119" s="441">
        <v>400</v>
      </c>
      <c r="C119" s="152" t="str">
        <f>"05"</f>
        <v>05</v>
      </c>
      <c r="D119" s="138" t="str">
        <f>"03"</f>
        <v>03</v>
      </c>
      <c r="E119" s="441" t="s">
        <v>2019</v>
      </c>
      <c r="F119" s="441">
        <v>200</v>
      </c>
      <c r="G119" s="86">
        <v>28.7</v>
      </c>
      <c r="H119" s="86">
        <v>31.8</v>
      </c>
    </row>
    <row r="120" spans="1:22" ht="135" customHeight="1">
      <c r="A120" s="31" t="s">
        <v>2024</v>
      </c>
      <c r="B120" s="441">
        <v>400</v>
      </c>
      <c r="C120" s="152">
        <v>10</v>
      </c>
      <c r="D120" s="138" t="str">
        <f>"01"</f>
        <v>01</v>
      </c>
      <c r="E120" s="473" t="s">
        <v>1977</v>
      </c>
      <c r="F120" s="441">
        <v>200</v>
      </c>
      <c r="G120" s="175">
        <v>120</v>
      </c>
      <c r="H120" s="175">
        <v>120</v>
      </c>
    </row>
    <row r="121" spans="1:22" ht="38.25" customHeight="1">
      <c r="A121" s="223" t="s">
        <v>101</v>
      </c>
      <c r="B121" s="441">
        <v>400</v>
      </c>
      <c r="C121" s="138" t="str">
        <f>"08"</f>
        <v>08</v>
      </c>
      <c r="D121" s="248" t="str">
        <f>"01"</f>
        <v>01</v>
      </c>
      <c r="E121" s="441"/>
      <c r="F121" s="441"/>
      <c r="G121" s="175"/>
      <c r="H121" s="175"/>
    </row>
    <row r="122" spans="1:22" ht="39" hidden="1" customHeight="1">
      <c r="A122" s="5" t="s">
        <v>601</v>
      </c>
      <c r="B122" s="441">
        <v>203</v>
      </c>
      <c r="C122" s="138" t="str">
        <f>"01"</f>
        <v>01</v>
      </c>
      <c r="D122" s="138">
        <v>13</v>
      </c>
      <c r="E122" s="441" t="s">
        <v>755</v>
      </c>
      <c r="F122" s="441"/>
      <c r="G122" s="88">
        <f>G123</f>
        <v>0</v>
      </c>
      <c r="H122" s="353"/>
    </row>
    <row r="123" spans="1:22" ht="44.25" hidden="1" customHeight="1">
      <c r="A123" s="223" t="s">
        <v>1870</v>
      </c>
      <c r="B123" s="441">
        <v>203</v>
      </c>
      <c r="C123" s="138" t="str">
        <f>"01"</f>
        <v>01</v>
      </c>
      <c r="D123" s="138">
        <v>13</v>
      </c>
      <c r="E123" s="441" t="s">
        <v>755</v>
      </c>
      <c r="F123" s="441" t="str">
        <f>"200"</f>
        <v>200</v>
      </c>
      <c r="G123" s="89"/>
      <c r="H123" s="353"/>
    </row>
    <row r="124" spans="1:22" s="308" customFormat="1" ht="39" hidden="1" customHeight="1">
      <c r="A124" s="302" t="s">
        <v>1698</v>
      </c>
      <c r="B124" s="303">
        <v>205</v>
      </c>
      <c r="C124" s="298"/>
      <c r="D124" s="298"/>
      <c r="E124" s="304"/>
      <c r="F124" s="297"/>
      <c r="G124" s="305">
        <f>G129+G125</f>
        <v>0</v>
      </c>
      <c r="H124" s="305">
        <f>H129+H125</f>
        <v>0</v>
      </c>
      <c r="I124" s="306"/>
      <c r="J124" s="306"/>
      <c r="K124" s="307"/>
      <c r="L124" s="306"/>
      <c r="M124" s="306"/>
      <c r="V124" s="309"/>
    </row>
    <row r="125" spans="1:22" s="308" customFormat="1" ht="20.25" hidden="1" customHeight="1">
      <c r="A125" s="310" t="s">
        <v>841</v>
      </c>
      <c r="B125" s="311">
        <v>205</v>
      </c>
      <c r="C125" s="312" t="str">
        <f>"01"</f>
        <v>01</v>
      </c>
      <c r="D125" s="298"/>
      <c r="E125" s="304"/>
      <c r="F125" s="297"/>
      <c r="G125" s="313">
        <f>G126</f>
        <v>0</v>
      </c>
      <c r="H125" s="410"/>
      <c r="I125" s="306"/>
      <c r="J125" s="306"/>
      <c r="K125" s="307"/>
      <c r="L125" s="306"/>
      <c r="M125" s="306"/>
      <c r="V125" s="309"/>
    </row>
    <row r="126" spans="1:22" s="308" customFormat="1" ht="20.25" hidden="1" customHeight="1">
      <c r="A126" s="314" t="s">
        <v>1508</v>
      </c>
      <c r="B126" s="297">
        <v>205</v>
      </c>
      <c r="C126" s="298" t="str">
        <f>"01"</f>
        <v>01</v>
      </c>
      <c r="D126" s="298">
        <v>11</v>
      </c>
      <c r="E126" s="297"/>
      <c r="F126" s="297"/>
      <c r="G126" s="282">
        <f>G127</f>
        <v>0</v>
      </c>
      <c r="H126" s="410"/>
      <c r="I126" s="306"/>
      <c r="J126" s="306"/>
      <c r="K126" s="307"/>
      <c r="L126" s="306"/>
      <c r="M126" s="306"/>
      <c r="V126" s="309"/>
    </row>
    <row r="127" spans="1:22" s="308" customFormat="1" ht="20.25" hidden="1" customHeight="1">
      <c r="A127" s="315" t="s">
        <v>669</v>
      </c>
      <c r="B127" s="297">
        <v>205</v>
      </c>
      <c r="C127" s="298" t="str">
        <f>"01"</f>
        <v>01</v>
      </c>
      <c r="D127" s="298">
        <v>11</v>
      </c>
      <c r="E127" s="297" t="s">
        <v>670</v>
      </c>
      <c r="F127" s="316" t="str">
        <f>"013"</f>
        <v>013</v>
      </c>
      <c r="G127" s="282">
        <f>G128</f>
        <v>0</v>
      </c>
      <c r="H127" s="410"/>
      <c r="I127" s="306"/>
      <c r="J127" s="306"/>
      <c r="K127" s="307"/>
      <c r="L127" s="306"/>
      <c r="M127" s="306"/>
      <c r="V127" s="309"/>
    </row>
    <row r="128" spans="1:22" s="308" customFormat="1" ht="23.25" hidden="1" customHeight="1">
      <c r="A128" s="314" t="s">
        <v>1509</v>
      </c>
      <c r="B128" s="297">
        <v>205</v>
      </c>
      <c r="C128" s="298" t="str">
        <f>"01"</f>
        <v>01</v>
      </c>
      <c r="D128" s="298">
        <v>11</v>
      </c>
      <c r="E128" s="297" t="s">
        <v>670</v>
      </c>
      <c r="F128" s="316" t="str">
        <f>"013"</f>
        <v>013</v>
      </c>
      <c r="G128" s="289"/>
      <c r="H128" s="410"/>
      <c r="I128" s="306"/>
      <c r="J128" s="306"/>
      <c r="K128" s="307"/>
      <c r="L128" s="306"/>
      <c r="M128" s="306"/>
      <c r="V128" s="309"/>
    </row>
    <row r="129" spans="1:22" s="320" customFormat="1" ht="20.25" hidden="1" customHeight="1">
      <c r="A129" s="310" t="s">
        <v>1531</v>
      </c>
      <c r="B129" s="311">
        <v>205</v>
      </c>
      <c r="C129" s="312" t="str">
        <f t="shared" ref="C129:C207" si="7">"04"</f>
        <v>04</v>
      </c>
      <c r="D129" s="481"/>
      <c r="E129" s="317"/>
      <c r="F129" s="311"/>
      <c r="G129" s="313">
        <f>G130</f>
        <v>0</v>
      </c>
      <c r="H129" s="313">
        <f>H130</f>
        <v>0</v>
      </c>
      <c r="I129" s="318"/>
      <c r="J129" s="318"/>
      <c r="K129" s="319"/>
      <c r="L129" s="318"/>
      <c r="M129" s="318"/>
      <c r="V129" s="321"/>
    </row>
    <row r="130" spans="1:22" s="308" customFormat="1" ht="24" hidden="1" customHeight="1">
      <c r="A130" s="314" t="s">
        <v>1532</v>
      </c>
      <c r="B130" s="297">
        <v>205</v>
      </c>
      <c r="C130" s="298" t="str">
        <f t="shared" si="7"/>
        <v>04</v>
      </c>
      <c r="D130" s="298" t="str">
        <f t="shared" ref="D130:D209" si="8">"05"</f>
        <v>05</v>
      </c>
      <c r="E130" s="482"/>
      <c r="F130" s="297"/>
      <c r="G130" s="282">
        <f>G131+G134+G172+G176+G138+G192+G150+G152+G180+G184+G188+G190+G200+G204+G202+G194+G208+G146+G198+G196+G206+G136+G140+G142+G144+G148+G154+G156+G160+G162+G166+G178+G158+G164+G182+G168+G170+G174+G186</f>
        <v>0</v>
      </c>
      <c r="H130" s="282">
        <f>H131+H134+H172+H176+H138+H192+H150+H152+H180+H184+H188+H190+H200+H204+H202+H194+H208+H146+H198+H196+H206+H136+H140+H142+H144+H148+H154+H156+H160+H162+H166+H178+H158+H164+H182+H168+H170+H174+H186</f>
        <v>0</v>
      </c>
      <c r="I130" s="306"/>
      <c r="J130" s="306"/>
      <c r="K130" s="307"/>
      <c r="L130" s="306"/>
      <c r="M130" s="306"/>
      <c r="V130" s="309"/>
    </row>
    <row r="131" spans="1:22" s="308" customFormat="1" ht="24.75" hidden="1" customHeight="1">
      <c r="A131" s="314" t="s">
        <v>920</v>
      </c>
      <c r="B131" s="297">
        <v>205</v>
      </c>
      <c r="C131" s="298" t="str">
        <f t="shared" si="7"/>
        <v>04</v>
      </c>
      <c r="D131" s="298" t="str">
        <f t="shared" si="8"/>
        <v>05</v>
      </c>
      <c r="E131" s="359" t="s">
        <v>533</v>
      </c>
      <c r="F131" s="297"/>
      <c r="G131" s="282">
        <f>G132+G133</f>
        <v>0</v>
      </c>
      <c r="H131" s="282">
        <f>H132+H133</f>
        <v>0</v>
      </c>
      <c r="I131" s="306"/>
      <c r="J131" s="306"/>
      <c r="K131" s="307"/>
      <c r="L131" s="306"/>
      <c r="M131" s="306"/>
      <c r="V131" s="309"/>
    </row>
    <row r="132" spans="1:22" s="308" customFormat="1" ht="96.75" hidden="1" customHeight="1">
      <c r="A132" s="300" t="s">
        <v>1867</v>
      </c>
      <c r="B132" s="297">
        <v>205</v>
      </c>
      <c r="C132" s="298" t="str">
        <f t="shared" si="7"/>
        <v>04</v>
      </c>
      <c r="D132" s="298" t="str">
        <f t="shared" si="8"/>
        <v>05</v>
      </c>
      <c r="E132" s="359" t="s">
        <v>533</v>
      </c>
      <c r="F132" s="297" t="str">
        <f>"100"</f>
        <v>100</v>
      </c>
      <c r="G132" s="284"/>
      <c r="H132" s="284"/>
      <c r="I132" s="306"/>
      <c r="J132" s="306"/>
      <c r="K132" s="307"/>
      <c r="L132" s="306"/>
      <c r="M132" s="306"/>
      <c r="V132" s="309"/>
    </row>
    <row r="133" spans="1:22" s="308" customFormat="1" ht="45.75" hidden="1" customHeight="1">
      <c r="A133" s="300" t="s">
        <v>1870</v>
      </c>
      <c r="B133" s="297">
        <v>205</v>
      </c>
      <c r="C133" s="298" t="str">
        <f t="shared" si="7"/>
        <v>04</v>
      </c>
      <c r="D133" s="298" t="str">
        <f t="shared" si="8"/>
        <v>05</v>
      </c>
      <c r="E133" s="359" t="s">
        <v>533</v>
      </c>
      <c r="F133" s="297" t="str">
        <f>"200"</f>
        <v>200</v>
      </c>
      <c r="G133" s="284"/>
      <c r="H133" s="284"/>
      <c r="I133" s="306"/>
      <c r="J133" s="306"/>
      <c r="K133" s="307"/>
      <c r="L133" s="306"/>
      <c r="M133" s="306"/>
      <c r="V133" s="309"/>
    </row>
    <row r="134" spans="1:22" s="308" customFormat="1" ht="91.5" hidden="1" customHeight="1">
      <c r="A134" s="314" t="s">
        <v>959</v>
      </c>
      <c r="B134" s="297">
        <v>205</v>
      </c>
      <c r="C134" s="298" t="str">
        <f t="shared" si="7"/>
        <v>04</v>
      </c>
      <c r="D134" s="298" t="str">
        <f t="shared" si="8"/>
        <v>05</v>
      </c>
      <c r="E134" s="297" t="s">
        <v>322</v>
      </c>
      <c r="F134" s="297"/>
      <c r="G134" s="282">
        <f>G135</f>
        <v>0</v>
      </c>
      <c r="H134" s="410"/>
      <c r="I134" s="306"/>
      <c r="J134" s="306"/>
      <c r="K134" s="307"/>
      <c r="L134" s="306"/>
      <c r="M134" s="306"/>
      <c r="V134" s="309"/>
    </row>
    <row r="135" spans="1:22" s="308" customFormat="1" ht="21" hidden="1" customHeight="1">
      <c r="A135" s="299" t="s">
        <v>1868</v>
      </c>
      <c r="B135" s="297">
        <v>205</v>
      </c>
      <c r="C135" s="298" t="str">
        <f t="shared" si="7"/>
        <v>04</v>
      </c>
      <c r="D135" s="298" t="str">
        <f t="shared" si="8"/>
        <v>05</v>
      </c>
      <c r="E135" s="297" t="s">
        <v>322</v>
      </c>
      <c r="F135" s="297" t="str">
        <f>"800"</f>
        <v>800</v>
      </c>
      <c r="G135" s="284"/>
      <c r="H135" s="410"/>
      <c r="I135" s="306"/>
      <c r="J135" s="306"/>
      <c r="K135" s="307"/>
      <c r="L135" s="306"/>
      <c r="M135" s="306"/>
      <c r="V135" s="309"/>
    </row>
    <row r="136" spans="1:22" s="308" customFormat="1" ht="35.25" hidden="1" customHeight="1">
      <c r="A136" s="314" t="s">
        <v>491</v>
      </c>
      <c r="B136" s="297">
        <v>205</v>
      </c>
      <c r="C136" s="298" t="str">
        <f t="shared" si="7"/>
        <v>04</v>
      </c>
      <c r="D136" s="298" t="str">
        <f t="shared" si="8"/>
        <v>05</v>
      </c>
      <c r="E136" s="297" t="s">
        <v>323</v>
      </c>
      <c r="F136" s="297"/>
      <c r="G136" s="282">
        <f>G137</f>
        <v>0</v>
      </c>
      <c r="H136" s="282">
        <f>H137</f>
        <v>0</v>
      </c>
      <c r="I136" s="307"/>
      <c r="J136" s="306"/>
      <c r="K136" s="307"/>
      <c r="L136" s="306"/>
      <c r="M136" s="306"/>
      <c r="V136" s="309"/>
    </row>
    <row r="137" spans="1:22" s="308" customFormat="1" ht="21" hidden="1" customHeight="1">
      <c r="A137" s="299" t="s">
        <v>1868</v>
      </c>
      <c r="B137" s="297">
        <v>205</v>
      </c>
      <c r="C137" s="298" t="str">
        <f t="shared" si="7"/>
        <v>04</v>
      </c>
      <c r="D137" s="298" t="str">
        <f t="shared" si="8"/>
        <v>05</v>
      </c>
      <c r="E137" s="297" t="s">
        <v>323</v>
      </c>
      <c r="F137" s="297" t="str">
        <f>"800"</f>
        <v>800</v>
      </c>
      <c r="G137" s="284"/>
      <c r="H137" s="284"/>
      <c r="I137" s="306"/>
      <c r="J137" s="306"/>
      <c r="K137" s="307"/>
      <c r="L137" s="306"/>
      <c r="M137" s="306"/>
      <c r="V137" s="309"/>
    </row>
    <row r="138" spans="1:22" s="308" customFormat="1" ht="20.25" hidden="1" customHeight="1">
      <c r="A138" s="322"/>
      <c r="B138" s="297"/>
      <c r="C138" s="298"/>
      <c r="D138" s="298"/>
      <c r="E138" s="297"/>
      <c r="F138" s="297"/>
      <c r="G138" s="282">
        <f>G139</f>
        <v>0</v>
      </c>
      <c r="H138" s="410"/>
      <c r="I138" s="306"/>
      <c r="J138" s="306"/>
      <c r="K138" s="307"/>
      <c r="L138" s="306"/>
      <c r="M138" s="306"/>
      <c r="V138" s="309"/>
    </row>
    <row r="139" spans="1:22" s="308" customFormat="1" ht="20.25" hidden="1" customHeight="1">
      <c r="A139" s="314"/>
      <c r="B139" s="297"/>
      <c r="C139" s="298"/>
      <c r="D139" s="298"/>
      <c r="E139" s="297"/>
      <c r="F139" s="297"/>
      <c r="G139" s="284"/>
      <c r="H139" s="410"/>
      <c r="I139" s="306"/>
      <c r="J139" s="306"/>
      <c r="K139" s="307"/>
      <c r="L139" s="306"/>
      <c r="M139" s="306"/>
      <c r="V139" s="309"/>
    </row>
    <row r="140" spans="1:22" s="308" customFormat="1" ht="64.5" hidden="1" customHeight="1">
      <c r="A140" s="314" t="s">
        <v>1116</v>
      </c>
      <c r="B140" s="297">
        <v>205</v>
      </c>
      <c r="C140" s="298" t="str">
        <f t="shared" si="7"/>
        <v>04</v>
      </c>
      <c r="D140" s="298" t="str">
        <f t="shared" si="8"/>
        <v>05</v>
      </c>
      <c r="E140" s="297" t="s">
        <v>327</v>
      </c>
      <c r="F140" s="297"/>
      <c r="G140" s="282">
        <f>G141</f>
        <v>0</v>
      </c>
      <c r="H140" s="282">
        <f>H141</f>
        <v>0</v>
      </c>
      <c r="I140" s="306"/>
      <c r="J140" s="306"/>
      <c r="K140" s="307"/>
      <c r="L140" s="306"/>
      <c r="M140" s="306"/>
      <c r="V140" s="309"/>
    </row>
    <row r="141" spans="1:22" s="308" customFormat="1" ht="20.25" hidden="1" customHeight="1">
      <c r="A141" s="299" t="s">
        <v>1868</v>
      </c>
      <c r="B141" s="297">
        <v>205</v>
      </c>
      <c r="C141" s="298" t="str">
        <f t="shared" si="7"/>
        <v>04</v>
      </c>
      <c r="D141" s="298" t="str">
        <f t="shared" si="8"/>
        <v>05</v>
      </c>
      <c r="E141" s="297" t="s">
        <v>327</v>
      </c>
      <c r="F141" s="297" t="str">
        <f>"800"</f>
        <v>800</v>
      </c>
      <c r="G141" s="284"/>
      <c r="H141" s="284"/>
      <c r="I141" s="306"/>
      <c r="J141" s="306"/>
      <c r="K141" s="307"/>
      <c r="L141" s="306"/>
      <c r="M141" s="306"/>
      <c r="V141" s="309"/>
    </row>
    <row r="142" spans="1:22" s="308" customFormat="1" ht="96.75" hidden="1" customHeight="1">
      <c r="A142" s="314" t="s">
        <v>492</v>
      </c>
      <c r="B142" s="297">
        <v>205</v>
      </c>
      <c r="C142" s="298" t="str">
        <f t="shared" si="7"/>
        <v>04</v>
      </c>
      <c r="D142" s="298" t="str">
        <f t="shared" si="8"/>
        <v>05</v>
      </c>
      <c r="E142" s="297" t="s">
        <v>325</v>
      </c>
      <c r="F142" s="297"/>
      <c r="G142" s="282">
        <f>G143</f>
        <v>0</v>
      </c>
      <c r="H142" s="282">
        <f>H143</f>
        <v>0</v>
      </c>
      <c r="I142" s="306"/>
      <c r="J142" s="306"/>
      <c r="K142" s="307"/>
      <c r="L142" s="306"/>
      <c r="M142" s="306"/>
      <c r="V142" s="309"/>
    </row>
    <row r="143" spans="1:22" s="308" customFormat="1" ht="24" hidden="1" customHeight="1">
      <c r="A143" s="299" t="s">
        <v>1868</v>
      </c>
      <c r="B143" s="297">
        <v>205</v>
      </c>
      <c r="C143" s="298" t="str">
        <f t="shared" si="7"/>
        <v>04</v>
      </c>
      <c r="D143" s="298" t="str">
        <f t="shared" si="8"/>
        <v>05</v>
      </c>
      <c r="E143" s="297" t="s">
        <v>325</v>
      </c>
      <c r="F143" s="297" t="str">
        <f>"800"</f>
        <v>800</v>
      </c>
      <c r="G143" s="284"/>
      <c r="H143" s="284"/>
      <c r="I143" s="306"/>
      <c r="J143" s="306"/>
      <c r="K143" s="307"/>
      <c r="L143" s="306"/>
      <c r="M143" s="306"/>
      <c r="V143" s="309"/>
    </row>
    <row r="144" spans="1:22" s="308" customFormat="1" ht="77.25" hidden="1" customHeight="1">
      <c r="A144" s="314" t="s">
        <v>493</v>
      </c>
      <c r="B144" s="297">
        <v>205</v>
      </c>
      <c r="C144" s="298" t="str">
        <f t="shared" si="7"/>
        <v>04</v>
      </c>
      <c r="D144" s="298" t="str">
        <f t="shared" si="8"/>
        <v>05</v>
      </c>
      <c r="E144" s="297" t="s">
        <v>328</v>
      </c>
      <c r="F144" s="297"/>
      <c r="G144" s="282">
        <f>G145</f>
        <v>0</v>
      </c>
      <c r="H144" s="282">
        <f>H145</f>
        <v>0</v>
      </c>
      <c r="I144" s="306"/>
      <c r="J144" s="306"/>
      <c r="K144" s="307"/>
      <c r="L144" s="306"/>
      <c r="M144" s="306"/>
      <c r="V144" s="309"/>
    </row>
    <row r="145" spans="1:22" s="308" customFormat="1" ht="24" hidden="1" customHeight="1">
      <c r="A145" s="299" t="s">
        <v>1868</v>
      </c>
      <c r="B145" s="297">
        <v>205</v>
      </c>
      <c r="C145" s="298" t="str">
        <f t="shared" si="7"/>
        <v>04</v>
      </c>
      <c r="D145" s="298" t="str">
        <f t="shared" si="8"/>
        <v>05</v>
      </c>
      <c r="E145" s="297" t="s">
        <v>328</v>
      </c>
      <c r="F145" s="297" t="str">
        <f>"800"</f>
        <v>800</v>
      </c>
      <c r="G145" s="284"/>
      <c r="H145" s="284"/>
      <c r="I145" s="306"/>
      <c r="J145" s="306"/>
      <c r="K145" s="307"/>
      <c r="L145" s="306"/>
      <c r="M145" s="306"/>
      <c r="V145" s="309"/>
    </row>
    <row r="146" spans="1:22" s="308" customFormat="1" ht="46.5" hidden="1" customHeight="1">
      <c r="A146" s="314" t="s">
        <v>1777</v>
      </c>
      <c r="B146" s="297">
        <v>205</v>
      </c>
      <c r="C146" s="298" t="str">
        <f t="shared" si="7"/>
        <v>04</v>
      </c>
      <c r="D146" s="298" t="str">
        <f t="shared" si="8"/>
        <v>05</v>
      </c>
      <c r="E146" s="297" t="s">
        <v>1776</v>
      </c>
      <c r="F146" s="297"/>
      <c r="G146" s="282">
        <f>G147</f>
        <v>0</v>
      </c>
      <c r="H146" s="282">
        <f>H147</f>
        <v>0</v>
      </c>
      <c r="I146" s="306"/>
      <c r="J146" s="306"/>
      <c r="K146" s="307"/>
      <c r="L146" s="306"/>
      <c r="M146" s="306"/>
      <c r="V146" s="309"/>
    </row>
    <row r="147" spans="1:22" s="308" customFormat="1" ht="20.25" hidden="1" customHeight="1">
      <c r="A147" s="299" t="s">
        <v>1868</v>
      </c>
      <c r="B147" s="297">
        <v>205</v>
      </c>
      <c r="C147" s="298" t="str">
        <f t="shared" si="7"/>
        <v>04</v>
      </c>
      <c r="D147" s="298" t="str">
        <f t="shared" si="8"/>
        <v>05</v>
      </c>
      <c r="E147" s="297" t="s">
        <v>1776</v>
      </c>
      <c r="F147" s="297" t="str">
        <f>"800"</f>
        <v>800</v>
      </c>
      <c r="G147" s="284"/>
      <c r="H147" s="284"/>
      <c r="I147" s="306"/>
      <c r="J147" s="306"/>
      <c r="K147" s="307"/>
      <c r="L147" s="306"/>
      <c r="M147" s="306"/>
      <c r="V147" s="309"/>
    </row>
    <row r="148" spans="1:22" s="308" customFormat="1" ht="20.25" hidden="1" customHeight="1">
      <c r="A148" s="314" t="s">
        <v>1311</v>
      </c>
      <c r="B148" s="297">
        <v>205</v>
      </c>
      <c r="C148" s="298" t="str">
        <f t="shared" si="7"/>
        <v>04</v>
      </c>
      <c r="D148" s="298" t="str">
        <f t="shared" si="8"/>
        <v>05</v>
      </c>
      <c r="E148" s="297" t="s">
        <v>331</v>
      </c>
      <c r="F148" s="297"/>
      <c r="G148" s="282">
        <f>G149</f>
        <v>0</v>
      </c>
      <c r="H148" s="282">
        <f>H149</f>
        <v>0</v>
      </c>
      <c r="I148" s="306"/>
      <c r="J148" s="306"/>
      <c r="K148" s="307"/>
      <c r="L148" s="306"/>
      <c r="M148" s="306"/>
      <c r="V148" s="309"/>
    </row>
    <row r="149" spans="1:22" s="308" customFormat="1" ht="20.25" hidden="1" customHeight="1">
      <c r="A149" s="299" t="s">
        <v>1868</v>
      </c>
      <c r="B149" s="297">
        <v>205</v>
      </c>
      <c r="C149" s="298" t="str">
        <f t="shared" si="7"/>
        <v>04</v>
      </c>
      <c r="D149" s="298" t="str">
        <f t="shared" si="8"/>
        <v>05</v>
      </c>
      <c r="E149" s="297" t="s">
        <v>331</v>
      </c>
      <c r="F149" s="297" t="str">
        <f>"800"</f>
        <v>800</v>
      </c>
      <c r="G149" s="284"/>
      <c r="H149" s="284"/>
      <c r="I149" s="306"/>
      <c r="J149" s="306"/>
      <c r="K149" s="307"/>
      <c r="L149" s="306"/>
      <c r="M149" s="306"/>
      <c r="V149" s="309"/>
    </row>
    <row r="150" spans="1:22" s="308" customFormat="1" ht="27.75" hidden="1" customHeight="1">
      <c r="A150" s="314" t="s">
        <v>1768</v>
      </c>
      <c r="B150" s="297">
        <v>205</v>
      </c>
      <c r="C150" s="298" t="str">
        <f t="shared" si="7"/>
        <v>04</v>
      </c>
      <c r="D150" s="298" t="str">
        <f t="shared" si="8"/>
        <v>05</v>
      </c>
      <c r="E150" s="297" t="s">
        <v>1767</v>
      </c>
      <c r="F150" s="297"/>
      <c r="G150" s="282">
        <f>G151</f>
        <v>0</v>
      </c>
      <c r="H150" s="282">
        <f>H151</f>
        <v>0</v>
      </c>
      <c r="I150" s="306"/>
      <c r="J150" s="306"/>
      <c r="K150" s="307"/>
      <c r="L150" s="306"/>
      <c r="M150" s="306"/>
      <c r="V150" s="309"/>
    </row>
    <row r="151" spans="1:22" s="308" customFormat="1" ht="21" hidden="1" customHeight="1">
      <c r="A151" s="299" t="s">
        <v>1868</v>
      </c>
      <c r="B151" s="297">
        <v>205</v>
      </c>
      <c r="C151" s="298" t="str">
        <f t="shared" si="7"/>
        <v>04</v>
      </c>
      <c r="D151" s="298" t="str">
        <f t="shared" si="8"/>
        <v>05</v>
      </c>
      <c r="E151" s="297" t="s">
        <v>1767</v>
      </c>
      <c r="F151" s="297" t="str">
        <f>"800"</f>
        <v>800</v>
      </c>
      <c r="G151" s="284"/>
      <c r="H151" s="284"/>
      <c r="I151" s="306"/>
      <c r="J151" s="306"/>
      <c r="K151" s="307"/>
      <c r="L151" s="306"/>
      <c r="M151" s="306"/>
      <c r="V151" s="309"/>
    </row>
    <row r="152" spans="1:22" s="308" customFormat="1" ht="210" hidden="1" customHeight="1">
      <c r="A152" s="314" t="s">
        <v>1318</v>
      </c>
      <c r="B152" s="297">
        <v>205</v>
      </c>
      <c r="C152" s="298" t="str">
        <f t="shared" si="7"/>
        <v>04</v>
      </c>
      <c r="D152" s="298" t="str">
        <f t="shared" si="8"/>
        <v>05</v>
      </c>
      <c r="E152" s="297" t="s">
        <v>797</v>
      </c>
      <c r="F152" s="297"/>
      <c r="G152" s="282">
        <f>G153</f>
        <v>0</v>
      </c>
      <c r="H152" s="410"/>
      <c r="I152" s="306"/>
      <c r="J152" s="306"/>
      <c r="K152" s="307"/>
      <c r="L152" s="306"/>
      <c r="M152" s="306"/>
      <c r="V152" s="309"/>
    </row>
    <row r="153" spans="1:22" s="308" customFormat="1" ht="21" hidden="1" customHeight="1">
      <c r="A153" s="314" t="s">
        <v>1142</v>
      </c>
      <c r="B153" s="297">
        <v>205</v>
      </c>
      <c r="C153" s="298" t="str">
        <f t="shared" si="7"/>
        <v>04</v>
      </c>
      <c r="D153" s="298" t="str">
        <f t="shared" si="8"/>
        <v>05</v>
      </c>
      <c r="E153" s="297" t="s">
        <v>797</v>
      </c>
      <c r="F153" s="297" t="str">
        <f>"006"</f>
        <v>006</v>
      </c>
      <c r="G153" s="284"/>
      <c r="H153" s="410"/>
      <c r="I153" s="306"/>
      <c r="J153" s="306"/>
      <c r="K153" s="307"/>
      <c r="L153" s="306"/>
      <c r="M153" s="306"/>
      <c r="V153" s="309"/>
    </row>
    <row r="154" spans="1:22" s="308" customFormat="1" ht="43.5" hidden="1" customHeight="1">
      <c r="A154" s="314" t="s">
        <v>13</v>
      </c>
      <c r="B154" s="297">
        <v>205</v>
      </c>
      <c r="C154" s="298" t="str">
        <f t="shared" si="7"/>
        <v>04</v>
      </c>
      <c r="D154" s="298" t="str">
        <f>"05"</f>
        <v>05</v>
      </c>
      <c r="E154" s="297" t="s">
        <v>332</v>
      </c>
      <c r="F154" s="297"/>
      <c r="G154" s="282">
        <f>G155</f>
        <v>0</v>
      </c>
      <c r="H154" s="282">
        <f>H155</f>
        <v>0</v>
      </c>
      <c r="I154" s="306"/>
      <c r="J154" s="306"/>
      <c r="K154" s="307"/>
      <c r="L154" s="306"/>
      <c r="M154" s="306"/>
      <c r="V154" s="309"/>
    </row>
    <row r="155" spans="1:22" s="308" customFormat="1" ht="21" hidden="1" customHeight="1">
      <c r="A155" s="299" t="s">
        <v>1868</v>
      </c>
      <c r="B155" s="297">
        <v>205</v>
      </c>
      <c r="C155" s="298" t="str">
        <f t="shared" si="7"/>
        <v>04</v>
      </c>
      <c r="D155" s="298" t="str">
        <f>"05"</f>
        <v>05</v>
      </c>
      <c r="E155" s="297" t="s">
        <v>332</v>
      </c>
      <c r="F155" s="297" t="str">
        <f>"800"</f>
        <v>800</v>
      </c>
      <c r="G155" s="284"/>
      <c r="H155" s="284"/>
      <c r="I155" s="306"/>
      <c r="J155" s="306"/>
      <c r="K155" s="307"/>
      <c r="L155" s="306"/>
      <c r="M155" s="306"/>
      <c r="V155" s="309"/>
    </row>
    <row r="156" spans="1:22" s="308" customFormat="1" ht="47.25" hidden="1" customHeight="1">
      <c r="A156" s="314" t="s">
        <v>1320</v>
      </c>
      <c r="B156" s="297">
        <v>205</v>
      </c>
      <c r="C156" s="298" t="str">
        <f t="shared" si="7"/>
        <v>04</v>
      </c>
      <c r="D156" s="298" t="str">
        <f t="shared" si="8"/>
        <v>05</v>
      </c>
      <c r="E156" s="297" t="s">
        <v>330</v>
      </c>
      <c r="F156" s="297"/>
      <c r="G156" s="290">
        <f>G157</f>
        <v>0</v>
      </c>
      <c r="H156" s="290">
        <f>H157</f>
        <v>0</v>
      </c>
      <c r="I156" s="306"/>
      <c r="J156" s="306"/>
      <c r="K156" s="307"/>
      <c r="L156" s="306"/>
      <c r="M156" s="306"/>
      <c r="V156" s="309"/>
    </row>
    <row r="157" spans="1:22" s="308" customFormat="1" ht="21" hidden="1" customHeight="1">
      <c r="A157" s="299" t="s">
        <v>1868</v>
      </c>
      <c r="B157" s="297">
        <v>205</v>
      </c>
      <c r="C157" s="298" t="str">
        <f t="shared" si="7"/>
        <v>04</v>
      </c>
      <c r="D157" s="298" t="str">
        <f>"05"</f>
        <v>05</v>
      </c>
      <c r="E157" s="297" t="s">
        <v>330</v>
      </c>
      <c r="F157" s="297" t="str">
        <f>"800"</f>
        <v>800</v>
      </c>
      <c r="G157" s="284"/>
      <c r="H157" s="284"/>
      <c r="I157" s="306"/>
      <c r="J157" s="306"/>
      <c r="K157" s="307"/>
      <c r="L157" s="306"/>
      <c r="M157" s="306"/>
      <c r="V157" s="309"/>
    </row>
    <row r="158" spans="1:22" s="308" customFormat="1" ht="57.75" hidden="1" customHeight="1">
      <c r="A158" s="314" t="s">
        <v>1267</v>
      </c>
      <c r="B158" s="297">
        <v>205</v>
      </c>
      <c r="C158" s="298" t="str">
        <f t="shared" si="7"/>
        <v>04</v>
      </c>
      <c r="D158" s="298" t="str">
        <f t="shared" si="8"/>
        <v>05</v>
      </c>
      <c r="E158" s="297" t="s">
        <v>1769</v>
      </c>
      <c r="F158" s="297"/>
      <c r="G158" s="290">
        <f>G159</f>
        <v>0</v>
      </c>
      <c r="H158" s="290">
        <f>H159</f>
        <v>0</v>
      </c>
      <c r="I158" s="306"/>
      <c r="J158" s="306"/>
      <c r="K158" s="307"/>
      <c r="L158" s="306"/>
      <c r="M158" s="306"/>
      <c r="V158" s="309"/>
    </row>
    <row r="159" spans="1:22" s="308" customFormat="1" ht="21" hidden="1" customHeight="1">
      <c r="A159" s="299" t="s">
        <v>1868</v>
      </c>
      <c r="B159" s="297">
        <v>205</v>
      </c>
      <c r="C159" s="298" t="str">
        <f t="shared" si="7"/>
        <v>04</v>
      </c>
      <c r="D159" s="298" t="str">
        <f>"05"</f>
        <v>05</v>
      </c>
      <c r="E159" s="297" t="s">
        <v>1769</v>
      </c>
      <c r="F159" s="297" t="str">
        <f>"800"</f>
        <v>800</v>
      </c>
      <c r="G159" s="284"/>
      <c r="H159" s="284"/>
      <c r="I159" s="306"/>
      <c r="J159" s="306"/>
      <c r="K159" s="307"/>
      <c r="L159" s="306"/>
      <c r="M159" s="306"/>
      <c r="V159" s="309"/>
    </row>
    <row r="160" spans="1:22" s="308" customFormat="1" ht="102.75" hidden="1" customHeight="1">
      <c r="A160" s="314" t="s">
        <v>793</v>
      </c>
      <c r="B160" s="297">
        <v>205</v>
      </c>
      <c r="C160" s="298" t="str">
        <f t="shared" si="7"/>
        <v>04</v>
      </c>
      <c r="D160" s="298" t="str">
        <f t="shared" si="8"/>
        <v>05</v>
      </c>
      <c r="E160" s="297" t="s">
        <v>324</v>
      </c>
      <c r="F160" s="297"/>
      <c r="G160" s="290">
        <f>G161</f>
        <v>0</v>
      </c>
      <c r="H160" s="290">
        <f>H161</f>
        <v>0</v>
      </c>
      <c r="I160" s="306"/>
      <c r="J160" s="306"/>
      <c r="K160" s="307"/>
      <c r="L160" s="306"/>
      <c r="M160" s="306"/>
      <c r="V160" s="309"/>
    </row>
    <row r="161" spans="1:22" s="308" customFormat="1" ht="21" hidden="1" customHeight="1">
      <c r="A161" s="299" t="s">
        <v>1868</v>
      </c>
      <c r="B161" s="297">
        <v>205</v>
      </c>
      <c r="C161" s="298" t="str">
        <f t="shared" si="7"/>
        <v>04</v>
      </c>
      <c r="D161" s="298" t="str">
        <f>"05"</f>
        <v>05</v>
      </c>
      <c r="E161" s="297" t="s">
        <v>324</v>
      </c>
      <c r="F161" s="297" t="str">
        <f>"800"</f>
        <v>800</v>
      </c>
      <c r="G161" s="284"/>
      <c r="H161" s="284"/>
      <c r="I161" s="306"/>
      <c r="J161" s="306"/>
      <c r="K161" s="307"/>
      <c r="L161" s="306"/>
      <c r="M161" s="306"/>
      <c r="V161" s="309"/>
    </row>
    <row r="162" spans="1:22" s="308" customFormat="1" ht="93" hidden="1" customHeight="1">
      <c r="A162" s="314" t="s">
        <v>1322</v>
      </c>
      <c r="B162" s="297">
        <v>205</v>
      </c>
      <c r="C162" s="298" t="str">
        <f t="shared" si="7"/>
        <v>04</v>
      </c>
      <c r="D162" s="298" t="str">
        <f t="shared" si="8"/>
        <v>05</v>
      </c>
      <c r="E162" s="297" t="s">
        <v>329</v>
      </c>
      <c r="F162" s="297"/>
      <c r="G162" s="290">
        <f>G163</f>
        <v>0</v>
      </c>
      <c r="H162" s="290">
        <f>H163</f>
        <v>0</v>
      </c>
      <c r="I162" s="306"/>
      <c r="J162" s="306"/>
      <c r="K162" s="307"/>
      <c r="L162" s="306"/>
      <c r="M162" s="306"/>
      <c r="V162" s="309"/>
    </row>
    <row r="163" spans="1:22" s="308" customFormat="1" ht="21" hidden="1" customHeight="1">
      <c r="A163" s="299" t="s">
        <v>1868</v>
      </c>
      <c r="B163" s="297">
        <v>205</v>
      </c>
      <c r="C163" s="298" t="str">
        <f t="shared" si="7"/>
        <v>04</v>
      </c>
      <c r="D163" s="298" t="str">
        <f t="shared" si="8"/>
        <v>05</v>
      </c>
      <c r="E163" s="297" t="s">
        <v>329</v>
      </c>
      <c r="F163" s="297" t="str">
        <f>"800"</f>
        <v>800</v>
      </c>
      <c r="G163" s="284"/>
      <c r="H163" s="284"/>
      <c r="I163" s="306"/>
      <c r="J163" s="306"/>
      <c r="K163" s="307"/>
      <c r="L163" s="306"/>
      <c r="M163" s="306"/>
      <c r="V163" s="309"/>
    </row>
    <row r="164" spans="1:22" s="308" customFormat="1" ht="37.5" hidden="1" customHeight="1">
      <c r="A164" s="314" t="s">
        <v>1770</v>
      </c>
      <c r="B164" s="297">
        <v>205</v>
      </c>
      <c r="C164" s="298" t="str">
        <f t="shared" si="7"/>
        <v>04</v>
      </c>
      <c r="D164" s="298" t="str">
        <f t="shared" si="8"/>
        <v>05</v>
      </c>
      <c r="E164" s="297" t="s">
        <v>1771</v>
      </c>
      <c r="F164" s="297"/>
      <c r="G164" s="290">
        <f>G165</f>
        <v>0</v>
      </c>
      <c r="H164" s="290">
        <f>H165</f>
        <v>0</v>
      </c>
      <c r="I164" s="306"/>
      <c r="J164" s="306"/>
      <c r="K164" s="307"/>
      <c r="L164" s="306"/>
      <c r="M164" s="306"/>
      <c r="V164" s="309"/>
    </row>
    <row r="165" spans="1:22" s="308" customFormat="1" ht="21" hidden="1" customHeight="1">
      <c r="A165" s="299" t="s">
        <v>1868</v>
      </c>
      <c r="B165" s="297">
        <v>205</v>
      </c>
      <c r="C165" s="298" t="str">
        <f t="shared" si="7"/>
        <v>04</v>
      </c>
      <c r="D165" s="298" t="str">
        <f t="shared" si="8"/>
        <v>05</v>
      </c>
      <c r="E165" s="323" t="s">
        <v>1771</v>
      </c>
      <c r="F165" s="297" t="str">
        <f>"800"</f>
        <v>800</v>
      </c>
      <c r="G165" s="284"/>
      <c r="H165" s="284"/>
      <c r="I165" s="306"/>
      <c r="J165" s="306"/>
      <c r="K165" s="307"/>
      <c r="L165" s="306"/>
      <c r="M165" s="306"/>
      <c r="V165" s="309"/>
    </row>
    <row r="166" spans="1:22" s="308" customFormat="1" ht="60.75" hidden="1" customHeight="1">
      <c r="A166" s="314" t="s">
        <v>214</v>
      </c>
      <c r="B166" s="297">
        <v>205</v>
      </c>
      <c r="C166" s="298" t="str">
        <f t="shared" si="7"/>
        <v>04</v>
      </c>
      <c r="D166" s="298" t="str">
        <f t="shared" si="8"/>
        <v>05</v>
      </c>
      <c r="E166" s="297" t="s">
        <v>326</v>
      </c>
      <c r="F166" s="297"/>
      <c r="G166" s="290">
        <f>G167</f>
        <v>0</v>
      </c>
      <c r="H166" s="290">
        <f>H167</f>
        <v>0</v>
      </c>
      <c r="I166" s="306"/>
      <c r="J166" s="306"/>
      <c r="K166" s="307"/>
      <c r="L166" s="306"/>
      <c r="M166" s="306"/>
      <c r="V166" s="309"/>
    </row>
    <row r="167" spans="1:22" s="308" customFormat="1" ht="21" hidden="1" customHeight="1">
      <c r="A167" s="299" t="s">
        <v>1868</v>
      </c>
      <c r="B167" s="297">
        <v>205</v>
      </c>
      <c r="C167" s="298" t="str">
        <f t="shared" si="7"/>
        <v>04</v>
      </c>
      <c r="D167" s="298" t="str">
        <f t="shared" si="8"/>
        <v>05</v>
      </c>
      <c r="E167" s="297" t="s">
        <v>326</v>
      </c>
      <c r="F167" s="297" t="str">
        <f>"800"</f>
        <v>800</v>
      </c>
      <c r="G167" s="284"/>
      <c r="H167" s="284"/>
      <c r="I167" s="306"/>
      <c r="J167" s="306"/>
      <c r="K167" s="307"/>
      <c r="L167" s="306"/>
      <c r="M167" s="306"/>
      <c r="V167" s="309"/>
    </row>
    <row r="168" spans="1:22" s="308" customFormat="1" ht="63.75" hidden="1" customHeight="1">
      <c r="A168" s="314" t="s">
        <v>1254</v>
      </c>
      <c r="B168" s="297">
        <v>205</v>
      </c>
      <c r="C168" s="298" t="str">
        <f t="shared" si="7"/>
        <v>04</v>
      </c>
      <c r="D168" s="298" t="str">
        <f t="shared" si="8"/>
        <v>05</v>
      </c>
      <c r="E168" s="297" t="s">
        <v>1255</v>
      </c>
      <c r="F168" s="297"/>
      <c r="G168" s="290">
        <f>G169</f>
        <v>0</v>
      </c>
      <c r="H168" s="290">
        <f>H169</f>
        <v>0</v>
      </c>
      <c r="I168" s="306"/>
      <c r="J168" s="306"/>
      <c r="K168" s="307"/>
      <c r="L168" s="306"/>
      <c r="M168" s="306"/>
      <c r="V168" s="309"/>
    </row>
    <row r="169" spans="1:22" s="308" customFormat="1" ht="21" hidden="1" customHeight="1">
      <c r="A169" s="299" t="s">
        <v>1868</v>
      </c>
      <c r="B169" s="297">
        <v>205</v>
      </c>
      <c r="C169" s="298" t="str">
        <f t="shared" si="7"/>
        <v>04</v>
      </c>
      <c r="D169" s="298" t="str">
        <f t="shared" si="8"/>
        <v>05</v>
      </c>
      <c r="E169" s="297" t="s">
        <v>1255</v>
      </c>
      <c r="F169" s="297" t="str">
        <f>"800"</f>
        <v>800</v>
      </c>
      <c r="G169" s="284"/>
      <c r="H169" s="284"/>
      <c r="I169" s="306"/>
      <c r="J169" s="306"/>
      <c r="K169" s="307"/>
      <c r="L169" s="306"/>
      <c r="M169" s="306"/>
      <c r="V169" s="309"/>
    </row>
    <row r="170" spans="1:22" s="308" customFormat="1" ht="92.25" hidden="1" customHeight="1">
      <c r="A170" s="314" t="s">
        <v>1256</v>
      </c>
      <c r="B170" s="297">
        <v>205</v>
      </c>
      <c r="C170" s="298" t="str">
        <f t="shared" si="7"/>
        <v>04</v>
      </c>
      <c r="D170" s="298" t="str">
        <f t="shared" si="8"/>
        <v>05</v>
      </c>
      <c r="E170" s="297" t="s">
        <v>1257</v>
      </c>
      <c r="F170" s="297"/>
      <c r="G170" s="290">
        <f>G171</f>
        <v>0</v>
      </c>
      <c r="H170" s="290">
        <f>H171</f>
        <v>0</v>
      </c>
      <c r="I170" s="306"/>
      <c r="J170" s="306"/>
      <c r="K170" s="307"/>
      <c r="L170" s="306"/>
      <c r="M170" s="306"/>
      <c r="V170" s="309"/>
    </row>
    <row r="171" spans="1:22" s="308" customFormat="1" ht="21" hidden="1" customHeight="1">
      <c r="A171" s="299" t="s">
        <v>1868</v>
      </c>
      <c r="B171" s="297">
        <v>205</v>
      </c>
      <c r="C171" s="298" t="str">
        <f t="shared" si="7"/>
        <v>04</v>
      </c>
      <c r="D171" s="298" t="str">
        <f t="shared" si="8"/>
        <v>05</v>
      </c>
      <c r="E171" s="297" t="s">
        <v>1257</v>
      </c>
      <c r="F171" s="297" t="str">
        <f>"800"</f>
        <v>800</v>
      </c>
      <c r="G171" s="284"/>
      <c r="H171" s="284"/>
      <c r="I171" s="306"/>
      <c r="J171" s="306"/>
      <c r="K171" s="307"/>
      <c r="L171" s="306"/>
      <c r="M171" s="306"/>
      <c r="V171" s="309"/>
    </row>
    <row r="172" spans="1:22" s="308" customFormat="1" ht="99" hidden="1" customHeight="1">
      <c r="A172" s="314" t="s">
        <v>796</v>
      </c>
      <c r="B172" s="297">
        <v>205</v>
      </c>
      <c r="C172" s="298" t="str">
        <f t="shared" si="7"/>
        <v>04</v>
      </c>
      <c r="D172" s="298" t="str">
        <f t="shared" si="8"/>
        <v>05</v>
      </c>
      <c r="E172" s="297" t="s">
        <v>795</v>
      </c>
      <c r="F172" s="297"/>
      <c r="G172" s="282">
        <f>G173</f>
        <v>0</v>
      </c>
      <c r="H172" s="282">
        <f>H173</f>
        <v>0</v>
      </c>
      <c r="I172" s="306"/>
      <c r="J172" s="306"/>
      <c r="K172" s="307"/>
      <c r="L172" s="306"/>
      <c r="M172" s="306"/>
      <c r="V172" s="309"/>
    </row>
    <row r="173" spans="1:22" s="308" customFormat="1" ht="21" hidden="1" customHeight="1">
      <c r="A173" s="299" t="s">
        <v>1868</v>
      </c>
      <c r="B173" s="297">
        <v>205</v>
      </c>
      <c r="C173" s="298" t="str">
        <f t="shared" si="7"/>
        <v>04</v>
      </c>
      <c r="D173" s="298" t="str">
        <f t="shared" si="8"/>
        <v>05</v>
      </c>
      <c r="E173" s="297" t="s">
        <v>795</v>
      </c>
      <c r="F173" s="297" t="str">
        <f>"800"</f>
        <v>800</v>
      </c>
      <c r="G173" s="284"/>
      <c r="H173" s="284"/>
      <c r="I173" s="306"/>
      <c r="J173" s="306"/>
      <c r="K173" s="307"/>
      <c r="L173" s="306"/>
      <c r="M173" s="306"/>
      <c r="V173" s="309"/>
    </row>
    <row r="174" spans="1:22" s="308" customFormat="1" ht="60.75" hidden="1" customHeight="1">
      <c r="A174" s="314" t="s">
        <v>1254</v>
      </c>
      <c r="B174" s="297">
        <v>205</v>
      </c>
      <c r="C174" s="298" t="str">
        <f t="shared" si="7"/>
        <v>04</v>
      </c>
      <c r="D174" s="298" t="str">
        <f t="shared" si="8"/>
        <v>05</v>
      </c>
      <c r="E174" s="297" t="s">
        <v>544</v>
      </c>
      <c r="F174" s="297"/>
      <c r="G174" s="290">
        <f>G175</f>
        <v>0</v>
      </c>
      <c r="H174" s="290">
        <f>H175</f>
        <v>0</v>
      </c>
      <c r="I174" s="306"/>
      <c r="J174" s="306"/>
      <c r="K174" s="307"/>
      <c r="L174" s="306"/>
      <c r="M174" s="306"/>
      <c r="V174" s="309"/>
    </row>
    <row r="175" spans="1:22" s="308" customFormat="1" ht="28.5" hidden="1" customHeight="1">
      <c r="A175" s="299" t="s">
        <v>1868</v>
      </c>
      <c r="B175" s="297">
        <v>205</v>
      </c>
      <c r="C175" s="298" t="str">
        <f t="shared" si="7"/>
        <v>04</v>
      </c>
      <c r="D175" s="298" t="str">
        <f>"05"</f>
        <v>05</v>
      </c>
      <c r="E175" s="297" t="s">
        <v>544</v>
      </c>
      <c r="F175" s="297" t="str">
        <f>"800"</f>
        <v>800</v>
      </c>
      <c r="G175" s="284"/>
      <c r="H175" s="284"/>
      <c r="I175" s="306"/>
      <c r="J175" s="306"/>
      <c r="K175" s="307"/>
      <c r="L175" s="306"/>
      <c r="M175" s="306"/>
      <c r="V175" s="309"/>
    </row>
    <row r="176" spans="1:22" s="308" customFormat="1" ht="54" hidden="1" customHeight="1">
      <c r="A176" s="314" t="s">
        <v>1108</v>
      </c>
      <c r="B176" s="297">
        <v>205</v>
      </c>
      <c r="C176" s="298" t="str">
        <f t="shared" si="7"/>
        <v>04</v>
      </c>
      <c r="D176" s="298" t="str">
        <f t="shared" si="8"/>
        <v>05</v>
      </c>
      <c r="E176" s="297" t="s">
        <v>1109</v>
      </c>
      <c r="F176" s="297"/>
      <c r="G176" s="282">
        <f>G177</f>
        <v>0</v>
      </c>
      <c r="H176" s="282">
        <f>H177</f>
        <v>0</v>
      </c>
      <c r="I176" s="306"/>
      <c r="J176" s="306"/>
      <c r="K176" s="307"/>
      <c r="L176" s="324"/>
      <c r="M176" s="306"/>
      <c r="V176" s="309"/>
    </row>
    <row r="177" spans="1:22" s="308" customFormat="1" ht="21" hidden="1" customHeight="1">
      <c r="A177" s="299" t="s">
        <v>1868</v>
      </c>
      <c r="B177" s="297">
        <v>205</v>
      </c>
      <c r="C177" s="298" t="str">
        <f t="shared" si="7"/>
        <v>04</v>
      </c>
      <c r="D177" s="298" t="str">
        <f t="shared" si="8"/>
        <v>05</v>
      </c>
      <c r="E177" s="297" t="s">
        <v>1109</v>
      </c>
      <c r="F177" s="297" t="str">
        <f>"800"</f>
        <v>800</v>
      </c>
      <c r="G177" s="284"/>
      <c r="H177" s="284"/>
      <c r="I177" s="306"/>
      <c r="J177" s="306"/>
      <c r="K177" s="307"/>
      <c r="L177" s="306"/>
      <c r="M177" s="306"/>
      <c r="V177" s="309"/>
    </row>
    <row r="178" spans="1:22" s="308" customFormat="1" ht="74.25" hidden="1" customHeight="1">
      <c r="A178" s="314" t="s">
        <v>1111</v>
      </c>
      <c r="B178" s="297">
        <v>205</v>
      </c>
      <c r="C178" s="298" t="str">
        <f t="shared" si="7"/>
        <v>04</v>
      </c>
      <c r="D178" s="298" t="str">
        <f t="shared" si="8"/>
        <v>05</v>
      </c>
      <c r="E178" s="297" t="s">
        <v>1110</v>
      </c>
      <c r="F178" s="297"/>
      <c r="G178" s="290">
        <f>G179</f>
        <v>0</v>
      </c>
      <c r="H178" s="290">
        <f>H179</f>
        <v>0</v>
      </c>
      <c r="I178" s="306"/>
      <c r="J178" s="306"/>
      <c r="K178" s="307"/>
      <c r="L178" s="306"/>
      <c r="M178" s="306"/>
      <c r="V178" s="309"/>
    </row>
    <row r="179" spans="1:22" s="308" customFormat="1" ht="21" hidden="1" customHeight="1">
      <c r="A179" s="299" t="s">
        <v>1868</v>
      </c>
      <c r="B179" s="297">
        <v>205</v>
      </c>
      <c r="C179" s="298" t="str">
        <f t="shared" si="7"/>
        <v>04</v>
      </c>
      <c r="D179" s="298" t="str">
        <f t="shared" si="8"/>
        <v>05</v>
      </c>
      <c r="E179" s="297" t="s">
        <v>1110</v>
      </c>
      <c r="F179" s="297" t="str">
        <f>"800"</f>
        <v>800</v>
      </c>
      <c r="G179" s="284"/>
      <c r="H179" s="410"/>
      <c r="I179" s="306"/>
      <c r="J179" s="306"/>
      <c r="K179" s="307"/>
      <c r="L179" s="306"/>
      <c r="M179" s="306"/>
      <c r="V179" s="309"/>
    </row>
    <row r="180" spans="1:22" s="308" customFormat="1" ht="92.25" hidden="1" customHeight="1">
      <c r="A180" s="314" t="s">
        <v>492</v>
      </c>
      <c r="B180" s="297">
        <v>205</v>
      </c>
      <c r="C180" s="298" t="str">
        <f t="shared" si="7"/>
        <v>04</v>
      </c>
      <c r="D180" s="298" t="str">
        <f t="shared" si="8"/>
        <v>05</v>
      </c>
      <c r="E180" s="297" t="s">
        <v>1112</v>
      </c>
      <c r="F180" s="297"/>
      <c r="G180" s="282">
        <f>G181</f>
        <v>0</v>
      </c>
      <c r="H180" s="282">
        <f>H181</f>
        <v>0</v>
      </c>
      <c r="I180" s="306"/>
      <c r="J180" s="306"/>
      <c r="K180" s="307"/>
      <c r="L180" s="306"/>
      <c r="M180" s="306"/>
      <c r="V180" s="309"/>
    </row>
    <row r="181" spans="1:22" s="308" customFormat="1" ht="21" hidden="1" customHeight="1">
      <c r="A181" s="314" t="s">
        <v>1142</v>
      </c>
      <c r="B181" s="297">
        <v>205</v>
      </c>
      <c r="C181" s="298" t="str">
        <f t="shared" si="7"/>
        <v>04</v>
      </c>
      <c r="D181" s="298" t="str">
        <f t="shared" si="8"/>
        <v>05</v>
      </c>
      <c r="E181" s="297" t="s">
        <v>1112</v>
      </c>
      <c r="F181" s="297" t="str">
        <f>"800"</f>
        <v>800</v>
      </c>
      <c r="G181" s="284"/>
      <c r="H181" s="410"/>
      <c r="I181" s="306"/>
      <c r="J181" s="306"/>
      <c r="K181" s="307"/>
      <c r="L181" s="306"/>
      <c r="M181" s="306"/>
      <c r="V181" s="309"/>
    </row>
    <row r="182" spans="1:22" s="308" customFormat="1" ht="66" hidden="1" customHeight="1">
      <c r="A182" s="314" t="s">
        <v>214</v>
      </c>
      <c r="B182" s="297">
        <v>205</v>
      </c>
      <c r="C182" s="298" t="str">
        <f t="shared" si="7"/>
        <v>04</v>
      </c>
      <c r="D182" s="298" t="str">
        <f t="shared" si="8"/>
        <v>05</v>
      </c>
      <c r="E182" s="297" t="s">
        <v>1113</v>
      </c>
      <c r="F182" s="297"/>
      <c r="G182" s="282">
        <f>G183</f>
        <v>0</v>
      </c>
      <c r="H182" s="282">
        <f>H183</f>
        <v>0</v>
      </c>
      <c r="I182" s="306"/>
      <c r="J182" s="306"/>
      <c r="K182" s="307"/>
      <c r="L182" s="306"/>
      <c r="M182" s="306"/>
      <c r="V182" s="309"/>
    </row>
    <row r="183" spans="1:22" s="308" customFormat="1" ht="21" hidden="1" customHeight="1">
      <c r="A183" s="299" t="s">
        <v>1868</v>
      </c>
      <c r="B183" s="297">
        <v>205</v>
      </c>
      <c r="C183" s="298" t="str">
        <f t="shared" si="7"/>
        <v>04</v>
      </c>
      <c r="D183" s="298" t="str">
        <f t="shared" si="8"/>
        <v>05</v>
      </c>
      <c r="E183" s="297" t="s">
        <v>1113</v>
      </c>
      <c r="F183" s="297" t="str">
        <f>"800"</f>
        <v>800</v>
      </c>
      <c r="G183" s="289"/>
      <c r="H183" s="410"/>
      <c r="I183" s="306"/>
      <c r="J183" s="306"/>
      <c r="K183" s="307"/>
      <c r="L183" s="306"/>
      <c r="M183" s="306"/>
      <c r="V183" s="309"/>
    </row>
    <row r="184" spans="1:22" s="308" customFormat="1" ht="39" hidden="1" customHeight="1">
      <c r="A184" s="325" t="s">
        <v>1774</v>
      </c>
      <c r="B184" s="297">
        <v>205</v>
      </c>
      <c r="C184" s="298" t="str">
        <f t="shared" si="7"/>
        <v>04</v>
      </c>
      <c r="D184" s="298" t="str">
        <f>"05"</f>
        <v>05</v>
      </c>
      <c r="E184" s="301" t="s">
        <v>887</v>
      </c>
      <c r="F184" s="297"/>
      <c r="G184" s="282">
        <f>G185</f>
        <v>0</v>
      </c>
      <c r="H184" s="282">
        <f>H185</f>
        <v>0</v>
      </c>
      <c r="I184" s="306"/>
      <c r="J184" s="306"/>
      <c r="K184" s="307"/>
      <c r="L184" s="306"/>
      <c r="M184" s="306"/>
      <c r="V184" s="309"/>
    </row>
    <row r="185" spans="1:22" s="308" customFormat="1" ht="21" hidden="1" customHeight="1">
      <c r="A185" s="299" t="s">
        <v>1868</v>
      </c>
      <c r="B185" s="297">
        <v>205</v>
      </c>
      <c r="C185" s="298" t="str">
        <f t="shared" si="7"/>
        <v>04</v>
      </c>
      <c r="D185" s="298" t="str">
        <f t="shared" si="8"/>
        <v>05</v>
      </c>
      <c r="E185" s="301" t="s">
        <v>887</v>
      </c>
      <c r="F185" s="297" t="str">
        <f>"800"</f>
        <v>800</v>
      </c>
      <c r="G185" s="284"/>
      <c r="H185" s="410"/>
      <c r="I185" s="306"/>
      <c r="J185" s="306"/>
      <c r="K185" s="307"/>
      <c r="L185" s="306"/>
      <c r="M185" s="306"/>
      <c r="V185" s="309"/>
    </row>
    <row r="186" spans="1:22" s="308" customFormat="1" ht="43.5" hidden="1" customHeight="1">
      <c r="A186" s="314" t="s">
        <v>14</v>
      </c>
      <c r="B186" s="297">
        <v>205</v>
      </c>
      <c r="C186" s="298" t="str">
        <f t="shared" si="7"/>
        <v>04</v>
      </c>
      <c r="D186" s="298" t="str">
        <f t="shared" si="8"/>
        <v>05</v>
      </c>
      <c r="E186" s="301" t="s">
        <v>545</v>
      </c>
      <c r="F186" s="297"/>
      <c r="G186" s="290">
        <f>G187</f>
        <v>0</v>
      </c>
      <c r="H186" s="290">
        <f>H187</f>
        <v>0</v>
      </c>
      <c r="I186" s="306"/>
      <c r="J186" s="306"/>
      <c r="K186" s="307"/>
      <c r="L186" s="306"/>
      <c r="M186" s="306"/>
      <c r="V186" s="309"/>
    </row>
    <row r="187" spans="1:22" s="308" customFormat="1" ht="21" hidden="1" customHeight="1">
      <c r="A187" s="299" t="s">
        <v>1868</v>
      </c>
      <c r="B187" s="297">
        <v>205</v>
      </c>
      <c r="C187" s="298" t="str">
        <f t="shared" si="7"/>
        <v>04</v>
      </c>
      <c r="D187" s="298" t="str">
        <f t="shared" si="8"/>
        <v>05</v>
      </c>
      <c r="E187" s="301" t="s">
        <v>545</v>
      </c>
      <c r="F187" s="297" t="str">
        <f>"800"</f>
        <v>800</v>
      </c>
      <c r="G187" s="284"/>
      <c r="H187" s="410"/>
      <c r="I187" s="306"/>
      <c r="J187" s="306"/>
      <c r="K187" s="307"/>
      <c r="L187" s="306"/>
      <c r="M187" s="306"/>
      <c r="V187" s="309"/>
    </row>
    <row r="188" spans="1:22" s="308" customFormat="1" ht="39.75" hidden="1" customHeight="1">
      <c r="A188" s="296" t="s">
        <v>1114</v>
      </c>
      <c r="B188" s="297">
        <v>205</v>
      </c>
      <c r="C188" s="298" t="str">
        <f t="shared" si="7"/>
        <v>04</v>
      </c>
      <c r="D188" s="298" t="str">
        <f t="shared" si="8"/>
        <v>05</v>
      </c>
      <c r="E188" s="301" t="s">
        <v>53</v>
      </c>
      <c r="F188" s="297"/>
      <c r="G188" s="282">
        <f>G189</f>
        <v>0</v>
      </c>
      <c r="H188" s="282">
        <f>H189</f>
        <v>0</v>
      </c>
      <c r="I188" s="306"/>
      <c r="J188" s="306"/>
      <c r="K188" s="307"/>
      <c r="L188" s="306"/>
      <c r="M188" s="306"/>
      <c r="V188" s="309"/>
    </row>
    <row r="189" spans="1:22" s="308" customFormat="1" ht="21" hidden="1" customHeight="1">
      <c r="A189" s="299" t="s">
        <v>1868</v>
      </c>
      <c r="B189" s="297">
        <v>205</v>
      </c>
      <c r="C189" s="298" t="str">
        <f t="shared" si="7"/>
        <v>04</v>
      </c>
      <c r="D189" s="298" t="str">
        <f t="shared" si="8"/>
        <v>05</v>
      </c>
      <c r="E189" s="301" t="s">
        <v>53</v>
      </c>
      <c r="F189" s="297" t="str">
        <f>"800"</f>
        <v>800</v>
      </c>
      <c r="G189" s="284"/>
      <c r="H189" s="410"/>
      <c r="I189" s="306"/>
      <c r="J189" s="306"/>
      <c r="K189" s="307"/>
      <c r="L189" s="306"/>
      <c r="M189" s="306"/>
      <c r="V189" s="309"/>
    </row>
    <row r="190" spans="1:22" s="308" customFormat="1" ht="27" hidden="1" customHeight="1">
      <c r="A190" s="325" t="s">
        <v>794</v>
      </c>
      <c r="B190" s="297">
        <v>205</v>
      </c>
      <c r="C190" s="298" t="str">
        <f t="shared" si="7"/>
        <v>04</v>
      </c>
      <c r="D190" s="298" t="str">
        <f t="shared" si="8"/>
        <v>05</v>
      </c>
      <c r="E190" s="301" t="s">
        <v>54</v>
      </c>
      <c r="F190" s="297"/>
      <c r="G190" s="282">
        <f>G191</f>
        <v>0</v>
      </c>
      <c r="H190" s="282">
        <f>H191</f>
        <v>0</v>
      </c>
      <c r="I190" s="306"/>
      <c r="J190" s="306"/>
      <c r="K190" s="307"/>
      <c r="L190" s="306"/>
      <c r="M190" s="306"/>
      <c r="V190" s="309"/>
    </row>
    <row r="191" spans="1:22" s="308" customFormat="1" ht="21" hidden="1" customHeight="1">
      <c r="A191" s="299" t="s">
        <v>1868</v>
      </c>
      <c r="B191" s="297">
        <v>205</v>
      </c>
      <c r="C191" s="298" t="str">
        <f t="shared" si="7"/>
        <v>04</v>
      </c>
      <c r="D191" s="298" t="str">
        <f t="shared" si="8"/>
        <v>05</v>
      </c>
      <c r="E191" s="301" t="s">
        <v>54</v>
      </c>
      <c r="F191" s="297" t="str">
        <f>"800"</f>
        <v>800</v>
      </c>
      <c r="G191" s="284"/>
      <c r="H191" s="410"/>
      <c r="I191" s="306"/>
      <c r="J191" s="306"/>
      <c r="K191" s="307"/>
      <c r="L191" s="306"/>
      <c r="M191" s="306"/>
      <c r="V191" s="309"/>
    </row>
    <row r="192" spans="1:22" s="308" customFormat="1" ht="24.75" hidden="1" customHeight="1">
      <c r="A192" s="314" t="s">
        <v>1773</v>
      </c>
      <c r="B192" s="297">
        <v>205</v>
      </c>
      <c r="C192" s="298" t="str">
        <f t="shared" si="7"/>
        <v>04</v>
      </c>
      <c r="D192" s="298" t="str">
        <f t="shared" si="8"/>
        <v>05</v>
      </c>
      <c r="E192" s="301" t="s">
        <v>1772</v>
      </c>
      <c r="F192" s="297"/>
      <c r="G192" s="282">
        <f>G193</f>
        <v>0</v>
      </c>
      <c r="H192" s="282">
        <f>H193</f>
        <v>0</v>
      </c>
      <c r="I192" s="306"/>
      <c r="J192" s="306"/>
      <c r="K192" s="307"/>
      <c r="L192" s="306"/>
      <c r="M192" s="306"/>
      <c r="V192" s="309"/>
    </row>
    <row r="193" spans="1:22" s="308" customFormat="1" ht="21" hidden="1" customHeight="1">
      <c r="A193" s="299" t="s">
        <v>1868</v>
      </c>
      <c r="B193" s="297">
        <v>205</v>
      </c>
      <c r="C193" s="298" t="str">
        <f t="shared" si="7"/>
        <v>04</v>
      </c>
      <c r="D193" s="298" t="str">
        <f t="shared" si="8"/>
        <v>05</v>
      </c>
      <c r="E193" s="301" t="s">
        <v>1772</v>
      </c>
      <c r="F193" s="297" t="str">
        <f>"800"</f>
        <v>800</v>
      </c>
      <c r="G193" s="284"/>
      <c r="H193" s="410"/>
      <c r="I193" s="306"/>
      <c r="J193" s="306"/>
      <c r="K193" s="307"/>
      <c r="L193" s="306"/>
      <c r="M193" s="306"/>
      <c r="V193" s="309"/>
    </row>
    <row r="194" spans="1:22" s="308" customFormat="1" ht="75" hidden="1" customHeight="1">
      <c r="A194" s="314" t="s">
        <v>493</v>
      </c>
      <c r="B194" s="297">
        <v>205</v>
      </c>
      <c r="C194" s="298" t="str">
        <f t="shared" si="7"/>
        <v>04</v>
      </c>
      <c r="D194" s="298" t="str">
        <f t="shared" si="8"/>
        <v>05</v>
      </c>
      <c r="E194" s="301" t="s">
        <v>1117</v>
      </c>
      <c r="F194" s="297"/>
      <c r="G194" s="282">
        <f>G195</f>
        <v>0</v>
      </c>
      <c r="H194" s="282">
        <f>H195</f>
        <v>0</v>
      </c>
      <c r="I194" s="306"/>
      <c r="J194" s="306"/>
      <c r="K194" s="307"/>
      <c r="L194" s="306"/>
      <c r="M194" s="306"/>
      <c r="V194" s="309"/>
    </row>
    <row r="195" spans="1:22" s="308" customFormat="1" ht="21" hidden="1" customHeight="1">
      <c r="A195" s="299" t="s">
        <v>1868</v>
      </c>
      <c r="B195" s="297">
        <v>205</v>
      </c>
      <c r="C195" s="298" t="str">
        <f t="shared" si="7"/>
        <v>04</v>
      </c>
      <c r="D195" s="298" t="str">
        <f t="shared" si="8"/>
        <v>05</v>
      </c>
      <c r="E195" s="301" t="s">
        <v>1117</v>
      </c>
      <c r="F195" s="297" t="str">
        <f>"800"</f>
        <v>800</v>
      </c>
      <c r="G195" s="284"/>
      <c r="H195" s="410"/>
      <c r="I195" s="306"/>
      <c r="J195" s="306"/>
      <c r="K195" s="307"/>
      <c r="L195" s="306"/>
      <c r="M195" s="306"/>
      <c r="V195" s="309"/>
    </row>
    <row r="196" spans="1:22" s="308" customFormat="1" ht="75" hidden="1" customHeight="1">
      <c r="A196" s="314" t="s">
        <v>1322</v>
      </c>
      <c r="B196" s="297">
        <v>205</v>
      </c>
      <c r="C196" s="298" t="str">
        <f t="shared" si="7"/>
        <v>04</v>
      </c>
      <c r="D196" s="298" t="str">
        <f t="shared" si="8"/>
        <v>05</v>
      </c>
      <c r="E196" s="301" t="s">
        <v>1305</v>
      </c>
      <c r="F196" s="297"/>
      <c r="G196" s="282">
        <f>G197</f>
        <v>0</v>
      </c>
      <c r="H196" s="282">
        <f>H197</f>
        <v>0</v>
      </c>
      <c r="I196" s="306"/>
      <c r="J196" s="306"/>
      <c r="K196" s="307"/>
      <c r="L196" s="306"/>
      <c r="M196" s="306"/>
      <c r="V196" s="309"/>
    </row>
    <row r="197" spans="1:22" s="308" customFormat="1" ht="24.75" hidden="1" customHeight="1">
      <c r="A197" s="299" t="s">
        <v>1868</v>
      </c>
      <c r="B197" s="297">
        <v>205</v>
      </c>
      <c r="C197" s="298" t="str">
        <f t="shared" si="7"/>
        <v>04</v>
      </c>
      <c r="D197" s="298" t="str">
        <f t="shared" si="8"/>
        <v>05</v>
      </c>
      <c r="E197" s="301" t="s">
        <v>1305</v>
      </c>
      <c r="F197" s="297" t="str">
        <f>"800"</f>
        <v>800</v>
      </c>
      <c r="G197" s="284"/>
      <c r="H197" s="410"/>
      <c r="I197" s="306"/>
      <c r="J197" s="306"/>
      <c r="K197" s="307"/>
      <c r="L197" s="306"/>
      <c r="M197" s="306"/>
      <c r="V197" s="309"/>
    </row>
    <row r="198" spans="1:22" s="308" customFormat="1" ht="23.25" hidden="1" customHeight="1">
      <c r="A198" s="314" t="s">
        <v>1311</v>
      </c>
      <c r="B198" s="297">
        <v>205</v>
      </c>
      <c r="C198" s="298" t="str">
        <f>"04"</f>
        <v>04</v>
      </c>
      <c r="D198" s="298" t="str">
        <f t="shared" si="8"/>
        <v>05</v>
      </c>
      <c r="E198" s="301" t="s">
        <v>56</v>
      </c>
      <c r="F198" s="297"/>
      <c r="G198" s="282">
        <f>G199</f>
        <v>0</v>
      </c>
      <c r="H198" s="282">
        <f>H199</f>
        <v>0</v>
      </c>
      <c r="I198" s="306"/>
      <c r="J198" s="306"/>
      <c r="K198" s="307"/>
      <c r="L198" s="306"/>
      <c r="M198" s="306"/>
      <c r="V198" s="309"/>
    </row>
    <row r="199" spans="1:22" s="308" customFormat="1" ht="21" hidden="1" customHeight="1">
      <c r="A199" s="299" t="s">
        <v>1868</v>
      </c>
      <c r="B199" s="297">
        <v>205</v>
      </c>
      <c r="C199" s="298" t="str">
        <f t="shared" si="7"/>
        <v>04</v>
      </c>
      <c r="D199" s="298" t="str">
        <f t="shared" si="8"/>
        <v>05</v>
      </c>
      <c r="E199" s="301" t="s">
        <v>56</v>
      </c>
      <c r="F199" s="297" t="str">
        <f>"800"</f>
        <v>800</v>
      </c>
      <c r="G199" s="284"/>
      <c r="H199" s="410"/>
      <c r="I199" s="306"/>
      <c r="J199" s="306"/>
      <c r="K199" s="307"/>
      <c r="L199" s="306"/>
      <c r="M199" s="306"/>
      <c r="V199" s="309"/>
    </row>
    <row r="200" spans="1:22" s="308" customFormat="1" ht="45.75" hidden="1" customHeight="1">
      <c r="A200" s="314" t="s">
        <v>1770</v>
      </c>
      <c r="B200" s="297">
        <v>205</v>
      </c>
      <c r="C200" s="298" t="str">
        <f t="shared" si="7"/>
        <v>04</v>
      </c>
      <c r="D200" s="298" t="str">
        <f t="shared" si="8"/>
        <v>05</v>
      </c>
      <c r="E200" s="301" t="s">
        <v>1115</v>
      </c>
      <c r="F200" s="297"/>
      <c r="G200" s="282">
        <f>G201</f>
        <v>0</v>
      </c>
      <c r="H200" s="282">
        <f>H201</f>
        <v>0</v>
      </c>
      <c r="I200" s="306"/>
      <c r="J200" s="306"/>
      <c r="K200" s="307"/>
      <c r="L200" s="306"/>
      <c r="M200" s="306"/>
      <c r="V200" s="309"/>
    </row>
    <row r="201" spans="1:22" s="308" customFormat="1" ht="21" hidden="1" customHeight="1">
      <c r="A201" s="299" t="s">
        <v>1868</v>
      </c>
      <c r="B201" s="297">
        <v>205</v>
      </c>
      <c r="C201" s="298" t="str">
        <f t="shared" si="7"/>
        <v>04</v>
      </c>
      <c r="D201" s="298" t="str">
        <f t="shared" si="8"/>
        <v>05</v>
      </c>
      <c r="E201" s="301" t="s">
        <v>1115</v>
      </c>
      <c r="F201" s="297" t="str">
        <f>"800"</f>
        <v>800</v>
      </c>
      <c r="G201" s="284"/>
      <c r="H201" s="410"/>
      <c r="I201" s="306"/>
      <c r="J201" s="306"/>
      <c r="K201" s="307"/>
      <c r="L201" s="306"/>
      <c r="M201" s="306"/>
      <c r="V201" s="309"/>
    </row>
    <row r="202" spans="1:22" s="308" customFormat="1" ht="45" hidden="1" customHeight="1">
      <c r="A202" s="314" t="s">
        <v>1777</v>
      </c>
      <c r="B202" s="297">
        <v>205</v>
      </c>
      <c r="C202" s="298" t="str">
        <f t="shared" si="7"/>
        <v>04</v>
      </c>
      <c r="D202" s="298" t="str">
        <f t="shared" si="8"/>
        <v>05</v>
      </c>
      <c r="E202" s="301" t="s">
        <v>57</v>
      </c>
      <c r="F202" s="297"/>
      <c r="G202" s="282">
        <f>G203</f>
        <v>0</v>
      </c>
      <c r="H202" s="282">
        <f>H203</f>
        <v>0</v>
      </c>
      <c r="I202" s="306"/>
      <c r="J202" s="306"/>
      <c r="K202" s="307"/>
      <c r="L202" s="306"/>
      <c r="M202" s="306"/>
      <c r="V202" s="309"/>
    </row>
    <row r="203" spans="1:22" s="308" customFormat="1" ht="21" hidden="1" customHeight="1">
      <c r="A203" s="299" t="s">
        <v>1868</v>
      </c>
      <c r="B203" s="297">
        <v>205</v>
      </c>
      <c r="C203" s="298" t="str">
        <f>"04"</f>
        <v>04</v>
      </c>
      <c r="D203" s="298" t="str">
        <f t="shared" si="8"/>
        <v>05</v>
      </c>
      <c r="E203" s="301" t="s">
        <v>57</v>
      </c>
      <c r="F203" s="297" t="str">
        <f>"800"</f>
        <v>800</v>
      </c>
      <c r="G203" s="284"/>
      <c r="H203" s="410"/>
      <c r="I203" s="306"/>
      <c r="J203" s="306"/>
      <c r="K203" s="307"/>
      <c r="L203" s="306"/>
      <c r="M203" s="306"/>
      <c r="V203" s="309"/>
    </row>
    <row r="204" spans="1:22" s="308" customFormat="1" ht="21" hidden="1" customHeight="1">
      <c r="A204" s="296" t="s">
        <v>55</v>
      </c>
      <c r="B204" s="297">
        <v>205</v>
      </c>
      <c r="C204" s="298" t="str">
        <f t="shared" si="7"/>
        <v>04</v>
      </c>
      <c r="D204" s="298" t="str">
        <f t="shared" si="8"/>
        <v>05</v>
      </c>
      <c r="E204" s="301" t="s">
        <v>1775</v>
      </c>
      <c r="F204" s="297"/>
      <c r="G204" s="282">
        <f>G205</f>
        <v>0</v>
      </c>
      <c r="H204" s="282">
        <f>H205</f>
        <v>0</v>
      </c>
      <c r="I204" s="306"/>
      <c r="J204" s="306"/>
      <c r="K204" s="307"/>
      <c r="L204" s="306"/>
      <c r="M204" s="306"/>
      <c r="V204" s="309"/>
    </row>
    <row r="205" spans="1:22" s="308" customFormat="1" ht="21" hidden="1" customHeight="1">
      <c r="A205" s="299" t="s">
        <v>1868</v>
      </c>
      <c r="B205" s="297">
        <v>205</v>
      </c>
      <c r="C205" s="298" t="str">
        <f t="shared" si="7"/>
        <v>04</v>
      </c>
      <c r="D205" s="298" t="str">
        <f t="shared" si="8"/>
        <v>05</v>
      </c>
      <c r="E205" s="301" t="s">
        <v>1775</v>
      </c>
      <c r="F205" s="297" t="str">
        <f>"800"</f>
        <v>800</v>
      </c>
      <c r="G205" s="284"/>
      <c r="H205" s="410"/>
      <c r="I205" s="306"/>
      <c r="J205" s="306"/>
      <c r="K205" s="307"/>
      <c r="L205" s="306"/>
      <c r="M205" s="306"/>
      <c r="V205" s="309"/>
    </row>
    <row r="206" spans="1:22" s="308" customFormat="1" ht="92.25" hidden="1" customHeight="1">
      <c r="A206" s="314" t="s">
        <v>1256</v>
      </c>
      <c r="B206" s="297">
        <v>205</v>
      </c>
      <c r="C206" s="298" t="str">
        <f t="shared" si="7"/>
        <v>04</v>
      </c>
      <c r="D206" s="298" t="str">
        <f t="shared" si="8"/>
        <v>05</v>
      </c>
      <c r="E206" s="301" t="s">
        <v>546</v>
      </c>
      <c r="F206" s="297"/>
      <c r="G206" s="282">
        <f>G207</f>
        <v>0</v>
      </c>
      <c r="H206" s="282">
        <f>H207</f>
        <v>0</v>
      </c>
      <c r="I206" s="306"/>
      <c r="J206" s="306"/>
      <c r="K206" s="307"/>
      <c r="L206" s="306"/>
      <c r="M206" s="306"/>
      <c r="V206" s="309"/>
    </row>
    <row r="207" spans="1:22" s="308" customFormat="1" ht="21" hidden="1" customHeight="1">
      <c r="A207" s="299" t="s">
        <v>1868</v>
      </c>
      <c r="B207" s="297">
        <v>205</v>
      </c>
      <c r="C207" s="298" t="str">
        <f t="shared" si="7"/>
        <v>04</v>
      </c>
      <c r="D207" s="298" t="str">
        <f t="shared" si="8"/>
        <v>05</v>
      </c>
      <c r="E207" s="301" t="s">
        <v>546</v>
      </c>
      <c r="F207" s="297" t="str">
        <f>"800"</f>
        <v>800</v>
      </c>
      <c r="G207" s="284"/>
      <c r="H207" s="410"/>
      <c r="I207" s="306"/>
      <c r="J207" s="306"/>
      <c r="K207" s="307"/>
      <c r="L207" s="306"/>
      <c r="M207" s="306"/>
      <c r="V207" s="309"/>
    </row>
    <row r="208" spans="1:22" s="308" customFormat="1" ht="54.75" hidden="1" customHeight="1">
      <c r="A208" s="296" t="s">
        <v>1865</v>
      </c>
      <c r="B208" s="297">
        <v>205</v>
      </c>
      <c r="C208" s="298" t="str">
        <f t="shared" ref="C208:C209" si="9">"04"</f>
        <v>04</v>
      </c>
      <c r="D208" s="298" t="str">
        <f t="shared" si="8"/>
        <v>05</v>
      </c>
      <c r="E208" s="301" t="s">
        <v>1864</v>
      </c>
      <c r="F208" s="297"/>
      <c r="G208" s="282">
        <f>G209</f>
        <v>0</v>
      </c>
      <c r="H208" s="282">
        <f>H209</f>
        <v>0</v>
      </c>
      <c r="I208" s="306"/>
      <c r="J208" s="306"/>
      <c r="K208" s="307"/>
      <c r="L208" s="306"/>
      <c r="M208" s="306"/>
      <c r="V208" s="309"/>
    </row>
    <row r="209" spans="1:22" s="308" customFormat="1" ht="40.5" hidden="1" customHeight="1">
      <c r="A209" s="300" t="s">
        <v>1870</v>
      </c>
      <c r="B209" s="297">
        <v>205</v>
      </c>
      <c r="C209" s="298" t="str">
        <f t="shared" si="9"/>
        <v>04</v>
      </c>
      <c r="D209" s="298" t="str">
        <f t="shared" si="8"/>
        <v>05</v>
      </c>
      <c r="E209" s="301" t="s">
        <v>1864</v>
      </c>
      <c r="F209" s="297" t="str">
        <f>"200"</f>
        <v>200</v>
      </c>
      <c r="G209" s="284"/>
      <c r="H209" s="410"/>
      <c r="I209" s="306"/>
      <c r="J209" s="306"/>
      <c r="K209" s="307"/>
      <c r="L209" s="306"/>
      <c r="M209" s="306"/>
      <c r="V209" s="309"/>
    </row>
    <row r="210" spans="1:22" s="308" customFormat="1" ht="40.5" customHeight="1">
      <c r="A210" s="223" t="s">
        <v>1870</v>
      </c>
      <c r="B210" s="297">
        <v>400</v>
      </c>
      <c r="C210" s="138" t="str">
        <f>"08"</f>
        <v>08</v>
      </c>
      <c r="D210" s="248" t="str">
        <f>"01"</f>
        <v>01</v>
      </c>
      <c r="E210" s="441" t="s">
        <v>1982</v>
      </c>
      <c r="F210" s="297">
        <v>540</v>
      </c>
      <c r="G210" s="175"/>
      <c r="H210" s="175"/>
      <c r="I210" s="306"/>
      <c r="J210" s="306"/>
      <c r="K210" s="307"/>
      <c r="L210" s="306"/>
      <c r="M210" s="306"/>
      <c r="V210" s="309"/>
    </row>
    <row r="211" spans="1:22" ht="51" hidden="1" customHeight="1">
      <c r="A211" s="224" t="s">
        <v>1867</v>
      </c>
      <c r="B211" s="14">
        <v>400</v>
      </c>
      <c r="C211" s="138" t="str">
        <f>"08"</f>
        <v>08</v>
      </c>
      <c r="D211" s="248" t="str">
        <f>"01"</f>
        <v>01</v>
      </c>
      <c r="E211" s="441" t="s">
        <v>1966</v>
      </c>
      <c r="F211" s="441">
        <v>100</v>
      </c>
      <c r="G211" s="86"/>
      <c r="H211" s="86"/>
    </row>
    <row r="212" spans="1:22" s="105" customFormat="1" ht="21.75" hidden="1" customHeight="1">
      <c r="A212" s="150" t="s">
        <v>782</v>
      </c>
      <c r="B212" s="77">
        <v>207</v>
      </c>
      <c r="C212" s="151" t="str">
        <f t="shared" ref="C212:C288" si="10">"07"</f>
        <v>07</v>
      </c>
      <c r="D212" s="483"/>
      <c r="E212" s="476"/>
      <c r="F212" s="77"/>
      <c r="G212" s="112">
        <f>G213+G239+G287+G298</f>
        <v>1972.8</v>
      </c>
      <c r="H212" s="112">
        <f>H213+H239+H287+H298</f>
        <v>1972.8</v>
      </c>
      <c r="I212" s="104"/>
      <c r="J212" s="104"/>
      <c r="K212" s="183"/>
      <c r="L212" s="104"/>
      <c r="M212" s="104"/>
      <c r="V212" s="209"/>
    </row>
    <row r="213" spans="1:22" s="110" customFormat="1" ht="21" hidden="1" customHeight="1">
      <c r="A213" s="226" t="s">
        <v>1877</v>
      </c>
      <c r="B213" s="441">
        <v>207</v>
      </c>
      <c r="C213" s="138" t="str">
        <f t="shared" si="10"/>
        <v>07</v>
      </c>
      <c r="D213" s="138" t="str">
        <f t="shared" ref="D213:D222" si="11">"01"</f>
        <v>01</v>
      </c>
      <c r="E213" s="473"/>
      <c r="F213" s="14"/>
      <c r="G213" s="113">
        <f>G214+G223+G226+G221+G237+G218+G233+G235+G231+G229</f>
        <v>1972.8</v>
      </c>
      <c r="H213" s="113">
        <f>H214+H223+H226+H221+H237+H218+H233+H235+H231+H229</f>
        <v>1972.8</v>
      </c>
      <c r="I213" s="109"/>
      <c r="J213" s="109"/>
      <c r="K213" s="182"/>
      <c r="L213" s="109"/>
      <c r="M213" s="109"/>
      <c r="V213" s="101"/>
    </row>
    <row r="214" spans="1:22" ht="36.75" hidden="1" customHeight="1">
      <c r="A214" s="226" t="s">
        <v>1946</v>
      </c>
      <c r="B214" s="441">
        <v>400</v>
      </c>
      <c r="C214" s="151" t="str">
        <f>"08"</f>
        <v>08</v>
      </c>
      <c r="D214" s="138" t="str">
        <f>"01"</f>
        <v>01</v>
      </c>
      <c r="E214" s="1" t="s">
        <v>1967</v>
      </c>
      <c r="F214" s="441">
        <v>200</v>
      </c>
      <c r="G214" s="88">
        <v>1972.8</v>
      </c>
      <c r="H214" s="88">
        <v>1972.8</v>
      </c>
    </row>
    <row r="215" spans="1:22" ht="21" hidden="1" customHeight="1">
      <c r="A215" s="31" t="s">
        <v>785</v>
      </c>
      <c r="B215" s="441">
        <v>207</v>
      </c>
      <c r="C215" s="138" t="str">
        <f t="shared" si="10"/>
        <v>07</v>
      </c>
      <c r="D215" s="138" t="str">
        <f t="shared" si="11"/>
        <v>01</v>
      </c>
      <c r="E215" s="441" t="s">
        <v>784</v>
      </c>
      <c r="F215" s="441" t="str">
        <f>"005"</f>
        <v>005</v>
      </c>
      <c r="G215" s="89"/>
      <c r="H215" s="353"/>
    </row>
    <row r="216" spans="1:22" ht="41.25" hidden="1" customHeight="1">
      <c r="A216" s="223" t="s">
        <v>1945</v>
      </c>
      <c r="B216" s="441">
        <v>400</v>
      </c>
      <c r="C216" s="138" t="str">
        <f>"05"</f>
        <v>05</v>
      </c>
      <c r="D216" s="138" t="str">
        <f>"03"</f>
        <v>03</v>
      </c>
      <c r="E216" s="441" t="s">
        <v>1944</v>
      </c>
      <c r="F216" s="441">
        <v>200</v>
      </c>
      <c r="G216" s="89"/>
      <c r="H216" s="89"/>
      <c r="I216" s="106"/>
    </row>
    <row r="217" spans="1:22" ht="39.75" hidden="1" customHeight="1">
      <c r="A217" s="31" t="s">
        <v>456</v>
      </c>
      <c r="B217" s="441">
        <v>207</v>
      </c>
      <c r="C217" s="138" t="str">
        <f t="shared" si="10"/>
        <v>07</v>
      </c>
      <c r="D217" s="138" t="str">
        <f t="shared" si="11"/>
        <v>01</v>
      </c>
      <c r="E217" s="441" t="s">
        <v>99</v>
      </c>
      <c r="F217" s="441">
        <v>822</v>
      </c>
      <c r="G217" s="89">
        <v>0</v>
      </c>
      <c r="H217" s="353"/>
    </row>
    <row r="218" spans="1:22" ht="78" hidden="1" customHeight="1">
      <c r="A218" s="314" t="s">
        <v>1836</v>
      </c>
      <c r="B218" s="297">
        <v>207</v>
      </c>
      <c r="C218" s="298" t="str">
        <f t="shared" si="10"/>
        <v>07</v>
      </c>
      <c r="D218" s="298" t="str">
        <f t="shared" si="11"/>
        <v>01</v>
      </c>
      <c r="E218" s="359" t="s">
        <v>1837</v>
      </c>
      <c r="F218" s="297"/>
      <c r="G218" s="290">
        <f>G219+G220</f>
        <v>0</v>
      </c>
      <c r="H218" s="290">
        <f>H219+H220</f>
        <v>0</v>
      </c>
    </row>
    <row r="219" spans="1:22" ht="57" hidden="1" customHeight="1">
      <c r="A219" s="314" t="s">
        <v>1876</v>
      </c>
      <c r="B219" s="297">
        <v>207</v>
      </c>
      <c r="C219" s="298" t="str">
        <f t="shared" si="10"/>
        <v>07</v>
      </c>
      <c r="D219" s="298" t="str">
        <f t="shared" si="11"/>
        <v>01</v>
      </c>
      <c r="E219" s="359" t="s">
        <v>1837</v>
      </c>
      <c r="F219" s="297">
        <v>600</v>
      </c>
      <c r="G219" s="284"/>
      <c r="H219" s="410"/>
    </row>
    <row r="220" spans="1:22" ht="38.25" hidden="1" customHeight="1">
      <c r="A220" s="31" t="s">
        <v>456</v>
      </c>
      <c r="B220" s="441">
        <v>207</v>
      </c>
      <c r="C220" s="138" t="str">
        <f t="shared" si="10"/>
        <v>07</v>
      </c>
      <c r="D220" s="138" t="str">
        <f t="shared" si="11"/>
        <v>01</v>
      </c>
      <c r="E220" s="441" t="s">
        <v>1837</v>
      </c>
      <c r="F220" s="441">
        <v>822</v>
      </c>
      <c r="G220" s="89"/>
      <c r="H220" s="353"/>
    </row>
    <row r="221" spans="1:22" ht="42" hidden="1" customHeight="1">
      <c r="A221" s="5" t="s">
        <v>467</v>
      </c>
      <c r="B221" s="441">
        <v>207</v>
      </c>
      <c r="C221" s="138" t="str">
        <f t="shared" si="10"/>
        <v>07</v>
      </c>
      <c r="D221" s="138" t="str">
        <f t="shared" si="11"/>
        <v>01</v>
      </c>
      <c r="E221" s="441" t="s">
        <v>468</v>
      </c>
      <c r="F221" s="54"/>
      <c r="G221" s="89">
        <f>G222</f>
        <v>0</v>
      </c>
      <c r="H221" s="353"/>
    </row>
    <row r="222" spans="1:22" ht="21.75" hidden="1" customHeight="1">
      <c r="A222" s="31" t="s">
        <v>1509</v>
      </c>
      <c r="B222" s="441">
        <v>207</v>
      </c>
      <c r="C222" s="138" t="str">
        <f t="shared" si="10"/>
        <v>07</v>
      </c>
      <c r="D222" s="138" t="str">
        <f t="shared" si="11"/>
        <v>01</v>
      </c>
      <c r="E222" s="441" t="s">
        <v>468</v>
      </c>
      <c r="F222" s="54" t="s">
        <v>541</v>
      </c>
      <c r="G222" s="89"/>
      <c r="H222" s="353"/>
    </row>
    <row r="223" spans="1:22" s="134" customFormat="1" ht="75" hidden="1" customHeight="1">
      <c r="A223" s="384" t="s">
        <v>32</v>
      </c>
      <c r="B223" s="360">
        <v>207</v>
      </c>
      <c r="C223" s="361" t="str">
        <f>"07"</f>
        <v>07</v>
      </c>
      <c r="D223" s="361" t="str">
        <f t="shared" ref="D223:D238" si="12">"01"</f>
        <v>01</v>
      </c>
      <c r="E223" s="360" t="s">
        <v>1917</v>
      </c>
      <c r="F223" s="280"/>
      <c r="G223" s="290">
        <f>G224+G225</f>
        <v>0</v>
      </c>
      <c r="H223" s="290">
        <f>H224+H225</f>
        <v>0</v>
      </c>
      <c r="I223" s="133"/>
      <c r="J223" s="133"/>
      <c r="K223" s="136"/>
      <c r="L223" s="133"/>
      <c r="M223" s="133"/>
      <c r="V223" s="210"/>
    </row>
    <row r="224" spans="1:22" s="134" customFormat="1" ht="76.5" hidden="1" customHeight="1">
      <c r="A224" s="385" t="s">
        <v>455</v>
      </c>
      <c r="B224" s="360">
        <v>207</v>
      </c>
      <c r="C224" s="361" t="str">
        <f t="shared" si="10"/>
        <v>07</v>
      </c>
      <c r="D224" s="361" t="str">
        <f t="shared" si="12"/>
        <v>01</v>
      </c>
      <c r="E224" s="360" t="s">
        <v>1575</v>
      </c>
      <c r="F224" s="280">
        <v>821</v>
      </c>
      <c r="G224" s="282"/>
      <c r="H224" s="411"/>
      <c r="I224" s="133"/>
      <c r="J224" s="133"/>
      <c r="K224" s="136"/>
      <c r="L224" s="133"/>
      <c r="M224" s="133"/>
      <c r="V224" s="210"/>
    </row>
    <row r="225" spans="1:22" s="134" customFormat="1" ht="45.75" hidden="1" customHeight="1">
      <c r="A225" s="362" t="s">
        <v>1875</v>
      </c>
      <c r="B225" s="360">
        <v>207</v>
      </c>
      <c r="C225" s="361" t="str">
        <f t="shared" si="10"/>
        <v>07</v>
      </c>
      <c r="D225" s="361" t="str">
        <f t="shared" si="12"/>
        <v>01</v>
      </c>
      <c r="E225" s="360" t="s">
        <v>1917</v>
      </c>
      <c r="F225" s="280">
        <v>600</v>
      </c>
      <c r="G225" s="289"/>
      <c r="H225" s="411">
        <v>0</v>
      </c>
      <c r="I225" s="133"/>
      <c r="J225" s="133"/>
      <c r="K225" s="136"/>
      <c r="L225" s="133"/>
      <c r="M225" s="133"/>
      <c r="V225" s="210"/>
    </row>
    <row r="226" spans="1:22" s="134" customFormat="1" ht="62.25" hidden="1" customHeight="1">
      <c r="A226" s="382" t="s">
        <v>1856</v>
      </c>
      <c r="B226" s="360">
        <v>207</v>
      </c>
      <c r="C226" s="361" t="str">
        <f t="shared" si="10"/>
        <v>07</v>
      </c>
      <c r="D226" s="361" t="str">
        <f t="shared" si="12"/>
        <v>01</v>
      </c>
      <c r="E226" s="360" t="s">
        <v>1918</v>
      </c>
      <c r="F226" s="280"/>
      <c r="G226" s="290">
        <f>G227+G228</f>
        <v>0</v>
      </c>
      <c r="H226" s="290">
        <f>H227+H228</f>
        <v>0</v>
      </c>
      <c r="I226" s="133"/>
      <c r="J226" s="133"/>
      <c r="K226" s="136"/>
      <c r="L226" s="133"/>
      <c r="M226" s="133"/>
      <c r="V226" s="210"/>
    </row>
    <row r="227" spans="1:22" s="134" customFormat="1" ht="76.5" hidden="1" customHeight="1">
      <c r="A227" s="385" t="s">
        <v>455</v>
      </c>
      <c r="B227" s="360">
        <v>207</v>
      </c>
      <c r="C227" s="361" t="str">
        <f t="shared" si="10"/>
        <v>07</v>
      </c>
      <c r="D227" s="361" t="str">
        <f t="shared" si="12"/>
        <v>01</v>
      </c>
      <c r="E227" s="360" t="s">
        <v>1576</v>
      </c>
      <c r="F227" s="280">
        <v>821</v>
      </c>
      <c r="G227" s="282"/>
      <c r="H227" s="411"/>
      <c r="I227" s="133"/>
      <c r="J227" s="133"/>
      <c r="K227" s="136"/>
      <c r="L227" s="133"/>
      <c r="M227" s="133"/>
      <c r="V227" s="210"/>
    </row>
    <row r="228" spans="1:22" s="134" customFormat="1" ht="38.25" hidden="1" customHeight="1">
      <c r="A228" s="362" t="s">
        <v>1875</v>
      </c>
      <c r="B228" s="360">
        <v>207</v>
      </c>
      <c r="C228" s="361" t="str">
        <f t="shared" si="10"/>
        <v>07</v>
      </c>
      <c r="D228" s="361" t="str">
        <f t="shared" si="12"/>
        <v>01</v>
      </c>
      <c r="E228" s="360" t="s">
        <v>1918</v>
      </c>
      <c r="F228" s="280">
        <v>600</v>
      </c>
      <c r="G228" s="289"/>
      <c r="H228" s="411"/>
      <c r="I228" s="133"/>
      <c r="J228" s="133"/>
      <c r="K228" s="136"/>
      <c r="L228" s="133"/>
      <c r="M228" s="133"/>
      <c r="V228" s="210"/>
    </row>
    <row r="229" spans="1:22" s="134" customFormat="1" ht="100.5" hidden="1" customHeight="1">
      <c r="A229" s="386" t="s">
        <v>1839</v>
      </c>
      <c r="B229" s="360">
        <v>207</v>
      </c>
      <c r="C229" s="361" t="str">
        <f t="shared" si="10"/>
        <v>07</v>
      </c>
      <c r="D229" s="361" t="str">
        <f t="shared" si="12"/>
        <v>01</v>
      </c>
      <c r="E229" s="360" t="s">
        <v>1919</v>
      </c>
      <c r="F229" s="280"/>
      <c r="G229" s="282">
        <f>G230</f>
        <v>0</v>
      </c>
      <c r="H229" s="282">
        <f>H230</f>
        <v>0</v>
      </c>
      <c r="I229" s="133"/>
      <c r="J229" s="133"/>
      <c r="K229" s="136"/>
      <c r="L229" s="133"/>
      <c r="M229" s="133"/>
      <c r="V229" s="210"/>
    </row>
    <row r="230" spans="1:22" s="134" customFormat="1" ht="36" hidden="1" customHeight="1">
      <c r="A230" s="362" t="s">
        <v>1875</v>
      </c>
      <c r="B230" s="360">
        <v>207</v>
      </c>
      <c r="C230" s="361" t="str">
        <f t="shared" si="10"/>
        <v>07</v>
      </c>
      <c r="D230" s="361" t="str">
        <f t="shared" si="12"/>
        <v>01</v>
      </c>
      <c r="E230" s="360" t="s">
        <v>1919</v>
      </c>
      <c r="F230" s="280">
        <v>600</v>
      </c>
      <c r="G230" s="289"/>
      <c r="H230" s="410"/>
      <c r="I230" s="133"/>
      <c r="J230" s="133"/>
      <c r="K230" s="136"/>
      <c r="L230" s="133"/>
      <c r="M230" s="133"/>
      <c r="V230" s="210"/>
    </row>
    <row r="231" spans="1:22" s="134" customFormat="1" ht="77.25" hidden="1" customHeight="1">
      <c r="A231" s="252" t="s">
        <v>1838</v>
      </c>
      <c r="B231" s="251">
        <v>207</v>
      </c>
      <c r="C231" s="248" t="str">
        <f t="shared" si="10"/>
        <v>07</v>
      </c>
      <c r="D231" s="248" t="str">
        <f t="shared" si="12"/>
        <v>01</v>
      </c>
      <c r="E231" s="251" t="s">
        <v>1857</v>
      </c>
      <c r="F231" s="251"/>
      <c r="G231" s="86">
        <f>G232</f>
        <v>0</v>
      </c>
      <c r="H231" s="352"/>
      <c r="I231" s="133"/>
      <c r="J231" s="133"/>
      <c r="K231" s="136"/>
      <c r="L231" s="133"/>
      <c r="M231" s="133"/>
      <c r="V231" s="210"/>
    </row>
    <row r="232" spans="1:22" s="134" customFormat="1" ht="38.25" hidden="1" customHeight="1">
      <c r="A232" s="250" t="s">
        <v>1875</v>
      </c>
      <c r="B232" s="251">
        <v>207</v>
      </c>
      <c r="C232" s="248" t="str">
        <f t="shared" si="10"/>
        <v>07</v>
      </c>
      <c r="D232" s="248" t="str">
        <f t="shared" si="12"/>
        <v>01</v>
      </c>
      <c r="E232" s="251" t="s">
        <v>1857</v>
      </c>
      <c r="F232" s="251">
        <v>600</v>
      </c>
      <c r="G232" s="88"/>
      <c r="H232" s="352"/>
      <c r="I232" s="133"/>
      <c r="J232" s="133"/>
      <c r="K232" s="136"/>
      <c r="L232" s="133"/>
      <c r="M232" s="133"/>
      <c r="V232" s="210"/>
    </row>
    <row r="233" spans="1:22" s="134" customFormat="1" ht="60.75" hidden="1" customHeight="1">
      <c r="A233" s="253" t="s">
        <v>1852</v>
      </c>
      <c r="B233" s="251">
        <v>207</v>
      </c>
      <c r="C233" s="248" t="str">
        <f t="shared" si="10"/>
        <v>07</v>
      </c>
      <c r="D233" s="248" t="str">
        <f t="shared" si="12"/>
        <v>01</v>
      </c>
      <c r="E233" s="251" t="s">
        <v>1475</v>
      </c>
      <c r="F233" s="251"/>
      <c r="G233" s="88">
        <f>G234</f>
        <v>0</v>
      </c>
      <c r="H233" s="352"/>
      <c r="I233" s="133"/>
      <c r="J233" s="133"/>
      <c r="K233" s="136"/>
      <c r="L233" s="133"/>
      <c r="M233" s="133"/>
      <c r="V233" s="210"/>
    </row>
    <row r="234" spans="1:22" s="134" customFormat="1" ht="38.25" hidden="1" customHeight="1">
      <c r="A234" s="253" t="s">
        <v>456</v>
      </c>
      <c r="B234" s="251">
        <v>207</v>
      </c>
      <c r="C234" s="248" t="str">
        <f t="shared" si="10"/>
        <v>07</v>
      </c>
      <c r="D234" s="248" t="str">
        <f t="shared" si="12"/>
        <v>01</v>
      </c>
      <c r="E234" s="251" t="s">
        <v>1475</v>
      </c>
      <c r="F234" s="251">
        <v>822</v>
      </c>
      <c r="G234" s="88"/>
      <c r="H234" s="352"/>
      <c r="I234" s="133"/>
      <c r="J234" s="133"/>
      <c r="K234" s="136"/>
      <c r="L234" s="133"/>
      <c r="M234" s="133"/>
      <c r="V234" s="210"/>
    </row>
    <row r="235" spans="1:22" s="134" customFormat="1" ht="78" hidden="1" customHeight="1">
      <c r="A235" s="253" t="s">
        <v>1848</v>
      </c>
      <c r="B235" s="251">
        <v>207</v>
      </c>
      <c r="C235" s="248" t="str">
        <f t="shared" si="10"/>
        <v>07</v>
      </c>
      <c r="D235" s="248" t="str">
        <f t="shared" si="12"/>
        <v>01</v>
      </c>
      <c r="E235" s="249" t="s">
        <v>1895</v>
      </c>
      <c r="F235" s="251"/>
      <c r="G235" s="88">
        <f>G236</f>
        <v>0</v>
      </c>
      <c r="H235" s="88">
        <f>H236</f>
        <v>0</v>
      </c>
      <c r="I235" s="133"/>
      <c r="J235" s="133"/>
      <c r="K235" s="136"/>
      <c r="L235" s="133"/>
      <c r="M235" s="133"/>
      <c r="V235" s="210"/>
    </row>
    <row r="236" spans="1:22" s="134" customFormat="1" ht="38.25" hidden="1" customHeight="1">
      <c r="A236" s="250" t="s">
        <v>1875</v>
      </c>
      <c r="B236" s="251">
        <v>207</v>
      </c>
      <c r="C236" s="248" t="str">
        <f t="shared" si="10"/>
        <v>07</v>
      </c>
      <c r="D236" s="248" t="str">
        <f t="shared" si="12"/>
        <v>01</v>
      </c>
      <c r="E236" s="249" t="s">
        <v>1895</v>
      </c>
      <c r="F236" s="251">
        <v>600</v>
      </c>
      <c r="G236" s="86"/>
      <c r="H236" s="352"/>
      <c r="I236" s="133"/>
      <c r="J236" s="133"/>
      <c r="K236" s="136"/>
      <c r="L236" s="133"/>
      <c r="M236" s="133"/>
      <c r="V236" s="210"/>
    </row>
    <row r="237" spans="1:22" s="199" customFormat="1" ht="41.25" hidden="1" customHeight="1">
      <c r="A237" s="31" t="s">
        <v>1766</v>
      </c>
      <c r="B237" s="441">
        <v>207</v>
      </c>
      <c r="C237" s="138" t="str">
        <f t="shared" si="10"/>
        <v>07</v>
      </c>
      <c r="D237" s="138" t="str">
        <f t="shared" si="12"/>
        <v>01</v>
      </c>
      <c r="E237" s="441" t="s">
        <v>1438</v>
      </c>
      <c r="F237" s="14"/>
      <c r="G237" s="86">
        <f>G238</f>
        <v>0</v>
      </c>
      <c r="H237" s="413"/>
      <c r="I237" s="198"/>
      <c r="J237" s="198"/>
      <c r="K237" s="135"/>
      <c r="L237" s="198"/>
      <c r="M237" s="198"/>
      <c r="V237" s="211"/>
    </row>
    <row r="238" spans="1:22" s="134" customFormat="1" ht="48" hidden="1" customHeight="1">
      <c r="A238" s="31" t="s">
        <v>456</v>
      </c>
      <c r="B238" s="441">
        <v>207</v>
      </c>
      <c r="C238" s="138" t="str">
        <f t="shared" si="10"/>
        <v>07</v>
      </c>
      <c r="D238" s="138" t="str">
        <f t="shared" si="12"/>
        <v>01</v>
      </c>
      <c r="E238" s="441" t="s">
        <v>1438</v>
      </c>
      <c r="F238" s="441">
        <v>822</v>
      </c>
      <c r="G238" s="86"/>
      <c r="H238" s="352"/>
      <c r="I238" s="133"/>
      <c r="J238" s="133"/>
      <c r="K238" s="136"/>
      <c r="L238" s="133"/>
      <c r="M238" s="133"/>
      <c r="V238" s="210"/>
    </row>
    <row r="239" spans="1:22" ht="21" hidden="1" customHeight="1">
      <c r="A239" s="31" t="s">
        <v>783</v>
      </c>
      <c r="B239" s="441">
        <v>207</v>
      </c>
      <c r="C239" s="138" t="str">
        <f t="shared" si="10"/>
        <v>07</v>
      </c>
      <c r="D239" s="138" t="str">
        <f t="shared" ref="D239:D278" si="13">"02"</f>
        <v>02</v>
      </c>
      <c r="E239" s="475"/>
      <c r="F239" s="441"/>
      <c r="G239" s="113"/>
      <c r="H239" s="113"/>
    </row>
    <row r="240" spans="1:22" ht="36" hidden="1" customHeight="1">
      <c r="A240" s="227" t="s">
        <v>1878</v>
      </c>
      <c r="B240" s="441">
        <v>207</v>
      </c>
      <c r="C240" s="138" t="str">
        <f t="shared" si="10"/>
        <v>07</v>
      </c>
      <c r="D240" s="138" t="str">
        <f t="shared" si="13"/>
        <v>02</v>
      </c>
      <c r="E240" s="441" t="s">
        <v>784</v>
      </c>
      <c r="F240" s="441"/>
      <c r="G240" s="88">
        <f>G242+G243</f>
        <v>0</v>
      </c>
      <c r="H240" s="88">
        <f>H242+H243</f>
        <v>0</v>
      </c>
    </row>
    <row r="241" spans="1:9" ht="21" hidden="1" customHeight="1">
      <c r="A241" s="31" t="s">
        <v>785</v>
      </c>
      <c r="B241" s="441">
        <v>207</v>
      </c>
      <c r="C241" s="138" t="str">
        <f t="shared" si="10"/>
        <v>07</v>
      </c>
      <c r="D241" s="138" t="str">
        <f t="shared" si="13"/>
        <v>02</v>
      </c>
      <c r="E241" s="441" t="s">
        <v>784</v>
      </c>
      <c r="F241" s="441" t="str">
        <f>"005"</f>
        <v>005</v>
      </c>
      <c r="G241" s="89"/>
      <c r="H241" s="353"/>
    </row>
    <row r="242" spans="1:9" ht="43.5" hidden="1" customHeight="1">
      <c r="A242" s="223" t="s">
        <v>1875</v>
      </c>
      <c r="B242" s="441">
        <v>207</v>
      </c>
      <c r="C242" s="138" t="str">
        <f t="shared" si="10"/>
        <v>07</v>
      </c>
      <c r="D242" s="138" t="str">
        <f t="shared" si="13"/>
        <v>02</v>
      </c>
      <c r="E242" s="441" t="s">
        <v>784</v>
      </c>
      <c r="F242" s="441">
        <v>600</v>
      </c>
      <c r="G242" s="86"/>
      <c r="H242" s="86"/>
    </row>
    <row r="243" spans="1:9" ht="48" hidden="1" customHeight="1">
      <c r="A243" s="31" t="s">
        <v>456</v>
      </c>
      <c r="B243" s="441">
        <v>207</v>
      </c>
      <c r="C243" s="138" t="str">
        <f t="shared" si="10"/>
        <v>07</v>
      </c>
      <c r="D243" s="138" t="str">
        <f t="shared" si="13"/>
        <v>02</v>
      </c>
      <c r="E243" s="441" t="s">
        <v>784</v>
      </c>
      <c r="F243" s="441">
        <v>822</v>
      </c>
      <c r="G243" s="89"/>
      <c r="H243" s="353"/>
    </row>
    <row r="244" spans="1:9" ht="96" hidden="1" customHeight="1">
      <c r="A244" s="314" t="s">
        <v>376</v>
      </c>
      <c r="B244" s="297">
        <v>207</v>
      </c>
      <c r="C244" s="298" t="str">
        <f t="shared" si="10"/>
        <v>07</v>
      </c>
      <c r="D244" s="298" t="str">
        <f t="shared" si="13"/>
        <v>02</v>
      </c>
      <c r="E244" s="359" t="s">
        <v>740</v>
      </c>
      <c r="F244" s="297"/>
      <c r="G244" s="290">
        <f>G245+G246</f>
        <v>0</v>
      </c>
      <c r="H244" s="290">
        <f>H245+H246</f>
        <v>0</v>
      </c>
    </row>
    <row r="245" spans="1:9" ht="75.75" hidden="1" customHeight="1">
      <c r="A245" s="314" t="s">
        <v>455</v>
      </c>
      <c r="B245" s="297">
        <v>207</v>
      </c>
      <c r="C245" s="298" t="str">
        <f t="shared" si="10"/>
        <v>07</v>
      </c>
      <c r="D245" s="298" t="str">
        <f t="shared" si="13"/>
        <v>02</v>
      </c>
      <c r="E245" s="359" t="s">
        <v>740</v>
      </c>
      <c r="F245" s="297">
        <v>821</v>
      </c>
      <c r="G245" s="289"/>
      <c r="H245" s="410"/>
    </row>
    <row r="246" spans="1:9" ht="42.75" hidden="1" customHeight="1">
      <c r="A246" s="300" t="s">
        <v>1875</v>
      </c>
      <c r="B246" s="297">
        <v>207</v>
      </c>
      <c r="C246" s="298" t="str">
        <f t="shared" si="10"/>
        <v>07</v>
      </c>
      <c r="D246" s="298" t="str">
        <f t="shared" si="13"/>
        <v>02</v>
      </c>
      <c r="E246" s="359" t="s">
        <v>740</v>
      </c>
      <c r="F246" s="297">
        <v>600</v>
      </c>
      <c r="G246" s="289"/>
      <c r="H246" s="410"/>
    </row>
    <row r="247" spans="1:9" ht="38.25" hidden="1" customHeight="1">
      <c r="A247" s="225" t="s">
        <v>1949</v>
      </c>
      <c r="B247" s="441">
        <v>400</v>
      </c>
      <c r="C247" s="138" t="str">
        <f>"05"</f>
        <v>05</v>
      </c>
      <c r="D247" s="138" t="str">
        <f>"03"</f>
        <v>03</v>
      </c>
      <c r="E247" s="441" t="s">
        <v>1947</v>
      </c>
      <c r="F247" s="441"/>
      <c r="G247" s="88"/>
      <c r="H247" s="88"/>
    </row>
    <row r="248" spans="1:9" ht="39" hidden="1" customHeight="1">
      <c r="A248" s="223" t="s">
        <v>1948</v>
      </c>
      <c r="B248" s="441">
        <v>400</v>
      </c>
      <c r="C248" s="138" t="str">
        <f>"05"</f>
        <v>05</v>
      </c>
      <c r="D248" s="138" t="str">
        <f>"03"</f>
        <v>03</v>
      </c>
      <c r="E248" s="441" t="s">
        <v>1947</v>
      </c>
      <c r="F248" s="441">
        <v>200</v>
      </c>
      <c r="G248" s="89"/>
      <c r="H248" s="89"/>
      <c r="I248" s="106"/>
    </row>
    <row r="249" spans="1:9" ht="42" hidden="1" customHeight="1">
      <c r="A249" s="31" t="s">
        <v>456</v>
      </c>
      <c r="B249" s="441">
        <v>207</v>
      </c>
      <c r="C249" s="138" t="str">
        <f t="shared" si="10"/>
        <v>07</v>
      </c>
      <c r="D249" s="138" t="str">
        <f t="shared" si="13"/>
        <v>02</v>
      </c>
      <c r="E249" s="441" t="s">
        <v>786</v>
      </c>
      <c r="F249" s="441">
        <v>822</v>
      </c>
      <c r="G249" s="89"/>
      <c r="H249" s="353"/>
    </row>
    <row r="250" spans="1:9" ht="53.25" hidden="1" customHeight="1">
      <c r="A250" s="160" t="s">
        <v>550</v>
      </c>
      <c r="B250" s="441">
        <v>207</v>
      </c>
      <c r="C250" s="138" t="str">
        <f t="shared" si="10"/>
        <v>07</v>
      </c>
      <c r="D250" s="138" t="str">
        <f t="shared" si="13"/>
        <v>02</v>
      </c>
      <c r="E250" s="441" t="s">
        <v>552</v>
      </c>
      <c r="F250" s="441"/>
      <c r="G250" s="88">
        <f>G251</f>
        <v>0</v>
      </c>
      <c r="H250" s="353"/>
    </row>
    <row r="251" spans="1:9" ht="42" hidden="1" customHeight="1">
      <c r="A251" s="31" t="s">
        <v>456</v>
      </c>
      <c r="B251" s="441">
        <v>207</v>
      </c>
      <c r="C251" s="138" t="str">
        <f t="shared" si="10"/>
        <v>07</v>
      </c>
      <c r="D251" s="138" t="str">
        <f t="shared" si="13"/>
        <v>02</v>
      </c>
      <c r="E251" s="441" t="s">
        <v>552</v>
      </c>
      <c r="F251" s="441">
        <v>822</v>
      </c>
      <c r="G251" s="89"/>
      <c r="H251" s="353"/>
    </row>
    <row r="252" spans="1:9" ht="19.5" hidden="1" customHeight="1">
      <c r="A252" s="163" t="s">
        <v>551</v>
      </c>
      <c r="B252" s="441">
        <v>207</v>
      </c>
      <c r="C252" s="138" t="str">
        <f t="shared" si="10"/>
        <v>07</v>
      </c>
      <c r="D252" s="138" t="str">
        <f t="shared" si="13"/>
        <v>02</v>
      </c>
      <c r="E252" s="441" t="s">
        <v>553</v>
      </c>
      <c r="F252" s="441"/>
      <c r="G252" s="88">
        <f>G253</f>
        <v>0</v>
      </c>
      <c r="H252" s="353"/>
    </row>
    <row r="253" spans="1:9" ht="42" hidden="1" customHeight="1">
      <c r="A253" s="31" t="s">
        <v>456</v>
      </c>
      <c r="B253" s="441">
        <v>207</v>
      </c>
      <c r="C253" s="138" t="str">
        <f t="shared" si="10"/>
        <v>07</v>
      </c>
      <c r="D253" s="138" t="str">
        <f t="shared" si="13"/>
        <v>02</v>
      </c>
      <c r="E253" s="441" t="s">
        <v>553</v>
      </c>
      <c r="F253" s="441">
        <v>822</v>
      </c>
      <c r="G253" s="89"/>
      <c r="H253" s="353"/>
    </row>
    <row r="254" spans="1:9" ht="39" hidden="1" customHeight="1">
      <c r="A254" s="31" t="s">
        <v>787</v>
      </c>
      <c r="B254" s="441">
        <v>207</v>
      </c>
      <c r="C254" s="138" t="str">
        <f t="shared" si="10"/>
        <v>07</v>
      </c>
      <c r="D254" s="138" t="str">
        <f t="shared" si="13"/>
        <v>02</v>
      </c>
      <c r="E254" s="441" t="s">
        <v>788</v>
      </c>
      <c r="F254" s="441"/>
      <c r="G254" s="88">
        <f>G255+G256</f>
        <v>0</v>
      </c>
      <c r="H254" s="353"/>
    </row>
    <row r="255" spans="1:9" ht="75.75" hidden="1" customHeight="1">
      <c r="A255" s="31" t="s">
        <v>455</v>
      </c>
      <c r="B255" s="441">
        <v>207</v>
      </c>
      <c r="C255" s="138" t="str">
        <f t="shared" si="10"/>
        <v>07</v>
      </c>
      <c r="D255" s="138" t="str">
        <f t="shared" si="13"/>
        <v>02</v>
      </c>
      <c r="E255" s="441" t="s">
        <v>788</v>
      </c>
      <c r="F255" s="441">
        <v>821</v>
      </c>
      <c r="G255" s="89"/>
      <c r="H255" s="353"/>
    </row>
    <row r="256" spans="1:9" ht="51.75" hidden="1" customHeight="1">
      <c r="A256" s="31" t="s">
        <v>456</v>
      </c>
      <c r="B256" s="441">
        <v>207</v>
      </c>
      <c r="C256" s="138" t="str">
        <f t="shared" si="10"/>
        <v>07</v>
      </c>
      <c r="D256" s="138" t="str">
        <f t="shared" si="13"/>
        <v>02</v>
      </c>
      <c r="E256" s="441" t="s">
        <v>788</v>
      </c>
      <c r="F256" s="441">
        <v>822</v>
      </c>
      <c r="G256" s="89"/>
      <c r="H256" s="353"/>
    </row>
    <row r="257" spans="1:22" ht="56.25" hidden="1" customHeight="1">
      <c r="A257" s="31" t="s">
        <v>1860</v>
      </c>
      <c r="B257" s="441">
        <v>207</v>
      </c>
      <c r="C257" s="138" t="str">
        <f t="shared" si="10"/>
        <v>07</v>
      </c>
      <c r="D257" s="138" t="str">
        <f t="shared" si="13"/>
        <v>02</v>
      </c>
      <c r="E257" s="441" t="s">
        <v>1566</v>
      </c>
      <c r="F257" s="441"/>
      <c r="G257" s="88">
        <f>G258+G259</f>
        <v>0</v>
      </c>
      <c r="H257" s="88">
        <f>H258+H259</f>
        <v>0</v>
      </c>
    </row>
    <row r="258" spans="1:22" ht="79.5" hidden="1" customHeight="1">
      <c r="A258" s="31" t="s">
        <v>455</v>
      </c>
      <c r="B258" s="441">
        <v>207</v>
      </c>
      <c r="C258" s="138" t="str">
        <f t="shared" si="10"/>
        <v>07</v>
      </c>
      <c r="D258" s="138" t="str">
        <f t="shared" si="13"/>
        <v>02</v>
      </c>
      <c r="E258" s="441" t="s">
        <v>1566</v>
      </c>
      <c r="F258" s="441">
        <v>821</v>
      </c>
      <c r="G258" s="89"/>
      <c r="H258" s="353"/>
    </row>
    <row r="259" spans="1:22" ht="39.75" hidden="1" customHeight="1">
      <c r="A259" s="250" t="s">
        <v>1875</v>
      </c>
      <c r="B259" s="251">
        <v>207</v>
      </c>
      <c r="C259" s="248" t="str">
        <f t="shared" si="10"/>
        <v>07</v>
      </c>
      <c r="D259" s="248" t="str">
        <f t="shared" si="13"/>
        <v>02</v>
      </c>
      <c r="E259" s="251" t="s">
        <v>1566</v>
      </c>
      <c r="F259" s="251">
        <v>600</v>
      </c>
      <c r="G259" s="89">
        <v>0</v>
      </c>
      <c r="H259" s="353"/>
    </row>
    <row r="260" spans="1:22" ht="39.75" hidden="1" customHeight="1">
      <c r="A260" s="250" t="s">
        <v>35</v>
      </c>
      <c r="B260" s="251">
        <v>207</v>
      </c>
      <c r="C260" s="248" t="str">
        <f t="shared" si="10"/>
        <v>07</v>
      </c>
      <c r="D260" s="248" t="str">
        <f t="shared" si="13"/>
        <v>02</v>
      </c>
      <c r="E260" s="251" t="s">
        <v>468</v>
      </c>
      <c r="F260" s="256"/>
      <c r="G260" s="89">
        <f>G261</f>
        <v>0</v>
      </c>
      <c r="H260" s="353"/>
    </row>
    <row r="261" spans="1:22" ht="19.5" hidden="1" customHeight="1">
      <c r="A261" s="253" t="s">
        <v>1509</v>
      </c>
      <c r="B261" s="251">
        <v>207</v>
      </c>
      <c r="C261" s="248" t="str">
        <f t="shared" si="10"/>
        <v>07</v>
      </c>
      <c r="D261" s="248" t="str">
        <f t="shared" si="13"/>
        <v>02</v>
      </c>
      <c r="E261" s="251" t="s">
        <v>468</v>
      </c>
      <c r="F261" s="256" t="s">
        <v>541</v>
      </c>
      <c r="G261" s="89"/>
      <c r="H261" s="353"/>
    </row>
    <row r="262" spans="1:22" s="137" customFormat="1" ht="57" hidden="1" customHeight="1">
      <c r="A262" s="386" t="s">
        <v>1843</v>
      </c>
      <c r="B262" s="360">
        <v>207</v>
      </c>
      <c r="C262" s="361" t="str">
        <f t="shared" si="10"/>
        <v>07</v>
      </c>
      <c r="D262" s="361" t="str">
        <f t="shared" si="13"/>
        <v>02</v>
      </c>
      <c r="E262" s="360" t="s">
        <v>1920</v>
      </c>
      <c r="F262" s="280"/>
      <c r="G262" s="282">
        <f>G263+G264</f>
        <v>0</v>
      </c>
      <c r="H262" s="282">
        <f>H263+H264</f>
        <v>0</v>
      </c>
      <c r="I262" s="136"/>
      <c r="J262" s="136"/>
      <c r="K262" s="136"/>
      <c r="L262" s="136"/>
      <c r="M262" s="136"/>
      <c r="V262" s="210"/>
    </row>
    <row r="263" spans="1:22" s="137" customFormat="1" ht="76.5" hidden="1" customHeight="1">
      <c r="A263" s="385" t="s">
        <v>455</v>
      </c>
      <c r="B263" s="360">
        <v>207</v>
      </c>
      <c r="C263" s="361" t="str">
        <f t="shared" si="10"/>
        <v>07</v>
      </c>
      <c r="D263" s="361" t="str">
        <f t="shared" si="13"/>
        <v>02</v>
      </c>
      <c r="E263" s="360" t="s">
        <v>938</v>
      </c>
      <c r="F263" s="280">
        <v>821</v>
      </c>
      <c r="G263" s="282"/>
      <c r="H263" s="411"/>
      <c r="I263" s="136"/>
      <c r="J263" s="136"/>
      <c r="K263" s="136"/>
      <c r="L263" s="136"/>
      <c r="M263" s="136"/>
      <c r="V263" s="210"/>
    </row>
    <row r="264" spans="1:22" s="137" customFormat="1" ht="42" hidden="1" customHeight="1">
      <c r="A264" s="362" t="s">
        <v>1875</v>
      </c>
      <c r="B264" s="360">
        <v>207</v>
      </c>
      <c r="C264" s="361" t="str">
        <f t="shared" si="10"/>
        <v>07</v>
      </c>
      <c r="D264" s="361" t="str">
        <f t="shared" si="13"/>
        <v>02</v>
      </c>
      <c r="E264" s="360" t="s">
        <v>1920</v>
      </c>
      <c r="F264" s="280">
        <v>600</v>
      </c>
      <c r="G264" s="289"/>
      <c r="H264" s="411"/>
      <c r="I264" s="136"/>
      <c r="J264" s="136"/>
      <c r="K264" s="136"/>
      <c r="L264" s="136"/>
      <c r="M264" s="136"/>
      <c r="V264" s="210"/>
    </row>
    <row r="265" spans="1:22" s="137" customFormat="1" ht="78.75" hidden="1" customHeight="1">
      <c r="A265" s="384" t="s">
        <v>32</v>
      </c>
      <c r="B265" s="360">
        <v>207</v>
      </c>
      <c r="C265" s="361" t="str">
        <f t="shared" si="10"/>
        <v>07</v>
      </c>
      <c r="D265" s="361" t="str">
        <f t="shared" si="13"/>
        <v>02</v>
      </c>
      <c r="E265" s="360" t="s">
        <v>1917</v>
      </c>
      <c r="F265" s="280"/>
      <c r="G265" s="282">
        <f>G266+G267</f>
        <v>0</v>
      </c>
      <c r="H265" s="282">
        <f>H266+H267</f>
        <v>0</v>
      </c>
      <c r="I265" s="136"/>
      <c r="J265" s="136"/>
      <c r="K265" s="136"/>
      <c r="L265" s="136"/>
      <c r="M265" s="136"/>
      <c r="V265" s="210"/>
    </row>
    <row r="266" spans="1:22" s="137" customFormat="1" ht="78.75" hidden="1" customHeight="1">
      <c r="A266" s="385" t="s">
        <v>455</v>
      </c>
      <c r="B266" s="360">
        <v>207</v>
      </c>
      <c r="C266" s="361" t="str">
        <f t="shared" si="10"/>
        <v>07</v>
      </c>
      <c r="D266" s="361" t="str">
        <f t="shared" si="13"/>
        <v>02</v>
      </c>
      <c r="E266" s="360" t="s">
        <v>1575</v>
      </c>
      <c r="F266" s="280">
        <v>821</v>
      </c>
      <c r="G266" s="282">
        <v>0</v>
      </c>
      <c r="H266" s="411"/>
      <c r="I266" s="136"/>
      <c r="J266" s="136"/>
      <c r="K266" s="136"/>
      <c r="L266" s="136"/>
      <c r="M266" s="136"/>
      <c r="V266" s="210"/>
    </row>
    <row r="267" spans="1:22" s="137" customFormat="1" ht="40.5" hidden="1" customHeight="1">
      <c r="A267" s="362" t="s">
        <v>1875</v>
      </c>
      <c r="B267" s="360">
        <v>207</v>
      </c>
      <c r="C267" s="361" t="str">
        <f t="shared" si="10"/>
        <v>07</v>
      </c>
      <c r="D267" s="361" t="str">
        <f t="shared" si="13"/>
        <v>02</v>
      </c>
      <c r="E267" s="360" t="s">
        <v>1917</v>
      </c>
      <c r="F267" s="280">
        <v>600</v>
      </c>
      <c r="G267" s="289"/>
      <c r="H267" s="411">
        <v>0</v>
      </c>
      <c r="I267" s="136"/>
      <c r="J267" s="136"/>
      <c r="K267" s="136"/>
      <c r="L267" s="136"/>
      <c r="M267" s="136"/>
      <c r="V267" s="210"/>
    </row>
    <row r="268" spans="1:22" s="137" customFormat="1" ht="57.75" hidden="1" customHeight="1">
      <c r="A268" s="382" t="s">
        <v>1856</v>
      </c>
      <c r="B268" s="360">
        <v>207</v>
      </c>
      <c r="C268" s="361" t="str">
        <f t="shared" si="10"/>
        <v>07</v>
      </c>
      <c r="D268" s="361" t="str">
        <f t="shared" si="13"/>
        <v>02</v>
      </c>
      <c r="E268" s="360" t="s">
        <v>1918</v>
      </c>
      <c r="F268" s="280"/>
      <c r="G268" s="290">
        <f>G269</f>
        <v>0</v>
      </c>
      <c r="H268" s="290">
        <f>H269</f>
        <v>0</v>
      </c>
      <c r="I268" s="136"/>
      <c r="J268" s="136"/>
      <c r="K268" s="136"/>
      <c r="L268" s="136"/>
      <c r="M268" s="136"/>
      <c r="V268" s="210"/>
    </row>
    <row r="269" spans="1:22" s="137" customFormat="1" ht="40.5" hidden="1" customHeight="1">
      <c r="A269" s="362" t="s">
        <v>1875</v>
      </c>
      <c r="B269" s="360">
        <v>207</v>
      </c>
      <c r="C269" s="361" t="str">
        <f t="shared" si="10"/>
        <v>07</v>
      </c>
      <c r="D269" s="361" t="str">
        <f t="shared" si="13"/>
        <v>02</v>
      </c>
      <c r="E269" s="360" t="s">
        <v>1918</v>
      </c>
      <c r="F269" s="280">
        <v>600</v>
      </c>
      <c r="G269" s="289"/>
      <c r="H269" s="411"/>
      <c r="I269" s="136"/>
      <c r="J269" s="136"/>
      <c r="K269" s="136"/>
      <c r="L269" s="136"/>
      <c r="M269" s="136"/>
      <c r="V269" s="210"/>
    </row>
    <row r="270" spans="1:22" s="137" customFormat="1" ht="93" hidden="1" customHeight="1">
      <c r="A270" s="386" t="s">
        <v>1839</v>
      </c>
      <c r="B270" s="360">
        <v>207</v>
      </c>
      <c r="C270" s="361" t="str">
        <f t="shared" si="10"/>
        <v>07</v>
      </c>
      <c r="D270" s="361" t="str">
        <f t="shared" si="13"/>
        <v>02</v>
      </c>
      <c r="E270" s="360" t="s">
        <v>1919</v>
      </c>
      <c r="F270" s="280"/>
      <c r="G270" s="290">
        <f>G271</f>
        <v>0</v>
      </c>
      <c r="H270" s="290">
        <f>H271</f>
        <v>0</v>
      </c>
      <c r="I270" s="136"/>
      <c r="J270" s="136"/>
      <c r="K270" s="136"/>
      <c r="L270" s="136"/>
      <c r="M270" s="136"/>
      <c r="V270" s="210"/>
    </row>
    <row r="271" spans="1:22" s="137" customFormat="1" ht="40.5" hidden="1" customHeight="1">
      <c r="A271" s="362" t="s">
        <v>1875</v>
      </c>
      <c r="B271" s="360">
        <v>207</v>
      </c>
      <c r="C271" s="361" t="str">
        <f t="shared" si="10"/>
        <v>07</v>
      </c>
      <c r="D271" s="361" t="str">
        <f t="shared" si="13"/>
        <v>02</v>
      </c>
      <c r="E271" s="360" t="s">
        <v>1919</v>
      </c>
      <c r="F271" s="280">
        <v>600</v>
      </c>
      <c r="G271" s="289"/>
      <c r="H271" s="411"/>
      <c r="I271" s="136"/>
      <c r="J271" s="136"/>
      <c r="K271" s="136"/>
      <c r="L271" s="136"/>
      <c r="M271" s="136"/>
      <c r="V271" s="210"/>
    </row>
    <row r="272" spans="1:22" s="137" customFormat="1" ht="61.5" hidden="1" customHeight="1">
      <c r="A272" s="386" t="s">
        <v>1842</v>
      </c>
      <c r="B272" s="360">
        <v>207</v>
      </c>
      <c r="C272" s="361" t="str">
        <f t="shared" si="10"/>
        <v>07</v>
      </c>
      <c r="D272" s="361" t="str">
        <f t="shared" si="13"/>
        <v>02</v>
      </c>
      <c r="E272" s="360" t="s">
        <v>1921</v>
      </c>
      <c r="F272" s="280"/>
      <c r="G272" s="290">
        <f>G273</f>
        <v>0</v>
      </c>
      <c r="H272" s="290">
        <f>H273</f>
        <v>0</v>
      </c>
      <c r="I272" s="136"/>
      <c r="J272" s="136"/>
      <c r="K272" s="136"/>
      <c r="L272" s="136"/>
      <c r="M272" s="136"/>
      <c r="V272" s="210"/>
    </row>
    <row r="273" spans="1:22" s="137" customFormat="1" ht="40.5" hidden="1" customHeight="1">
      <c r="A273" s="362" t="s">
        <v>1875</v>
      </c>
      <c r="B273" s="360">
        <v>207</v>
      </c>
      <c r="C273" s="361" t="str">
        <f t="shared" si="10"/>
        <v>07</v>
      </c>
      <c r="D273" s="361" t="str">
        <f t="shared" si="13"/>
        <v>02</v>
      </c>
      <c r="E273" s="360" t="s">
        <v>1921</v>
      </c>
      <c r="F273" s="280">
        <v>600</v>
      </c>
      <c r="G273" s="289"/>
      <c r="H273" s="411"/>
      <c r="I273" s="136"/>
      <c r="J273" s="136"/>
      <c r="K273" s="136"/>
      <c r="L273" s="136"/>
      <c r="M273" s="136"/>
      <c r="V273" s="210"/>
    </row>
    <row r="274" spans="1:22" s="137" customFormat="1" ht="72" hidden="1" customHeight="1">
      <c r="A274" s="246" t="s">
        <v>1851</v>
      </c>
      <c r="B274" s="247">
        <v>207</v>
      </c>
      <c r="C274" s="258" t="s">
        <v>1252</v>
      </c>
      <c r="D274" s="256" t="s">
        <v>1639</v>
      </c>
      <c r="E274" s="251" t="s">
        <v>1253</v>
      </c>
      <c r="F274" s="256"/>
      <c r="G274" s="174">
        <f>G275</f>
        <v>0</v>
      </c>
      <c r="H274" s="352"/>
      <c r="I274" s="136"/>
      <c r="J274" s="136"/>
      <c r="K274" s="136"/>
      <c r="L274" s="136"/>
      <c r="M274" s="136"/>
      <c r="V274" s="210"/>
    </row>
    <row r="275" spans="1:22" s="137" customFormat="1" ht="40.5" hidden="1" customHeight="1">
      <c r="A275" s="253" t="s">
        <v>456</v>
      </c>
      <c r="B275" s="247">
        <v>207</v>
      </c>
      <c r="C275" s="258" t="s">
        <v>1252</v>
      </c>
      <c r="D275" s="256" t="s">
        <v>1639</v>
      </c>
      <c r="E275" s="251" t="s">
        <v>1253</v>
      </c>
      <c r="F275" s="251">
        <v>822</v>
      </c>
      <c r="G275" s="86"/>
      <c r="H275" s="352"/>
      <c r="I275" s="136"/>
      <c r="J275" s="136"/>
      <c r="K275" s="136"/>
      <c r="L275" s="136"/>
      <c r="M275" s="136"/>
      <c r="V275" s="210"/>
    </row>
    <row r="276" spans="1:22" s="118" customFormat="1" ht="91.5" hidden="1" customHeight="1">
      <c r="A276" s="385" t="s">
        <v>1846</v>
      </c>
      <c r="B276" s="360">
        <v>207</v>
      </c>
      <c r="C276" s="361" t="str">
        <f t="shared" si="10"/>
        <v>07</v>
      </c>
      <c r="D276" s="361" t="str">
        <f t="shared" si="13"/>
        <v>02</v>
      </c>
      <c r="E276" s="360" t="s">
        <v>1922</v>
      </c>
      <c r="F276" s="280"/>
      <c r="G276" s="282">
        <f>G278+G277</f>
        <v>0</v>
      </c>
      <c r="H276" s="282">
        <f>H278+H277</f>
        <v>0</v>
      </c>
      <c r="I276" s="117"/>
      <c r="J276" s="117"/>
      <c r="K276" s="106"/>
      <c r="L276" s="117"/>
      <c r="M276" s="117"/>
      <c r="V276" s="208"/>
    </row>
    <row r="277" spans="1:22" s="118" customFormat="1" ht="60" hidden="1" customHeight="1">
      <c r="A277" s="385" t="s">
        <v>455</v>
      </c>
      <c r="B277" s="360">
        <v>207</v>
      </c>
      <c r="C277" s="361" t="str">
        <f t="shared" si="10"/>
        <v>07</v>
      </c>
      <c r="D277" s="361" t="str">
        <f t="shared" si="13"/>
        <v>02</v>
      </c>
      <c r="E277" s="360" t="s">
        <v>1397</v>
      </c>
      <c r="F277" s="280">
        <v>821</v>
      </c>
      <c r="G277" s="344">
        <v>0</v>
      </c>
      <c r="H277" s="410"/>
      <c r="I277" s="117"/>
      <c r="J277" s="117"/>
      <c r="K277" s="106"/>
      <c r="L277" s="117"/>
      <c r="M277" s="117"/>
      <c r="V277" s="208"/>
    </row>
    <row r="278" spans="1:22" s="118" customFormat="1" ht="39.75" hidden="1" customHeight="1">
      <c r="A278" s="362" t="s">
        <v>1875</v>
      </c>
      <c r="B278" s="360">
        <v>207</v>
      </c>
      <c r="C278" s="361" t="str">
        <f t="shared" si="10"/>
        <v>07</v>
      </c>
      <c r="D278" s="361" t="str">
        <f t="shared" si="13"/>
        <v>02</v>
      </c>
      <c r="E278" s="360" t="s">
        <v>1922</v>
      </c>
      <c r="F278" s="280">
        <v>600</v>
      </c>
      <c r="G278" s="289"/>
      <c r="H278" s="410"/>
      <c r="I278" s="117"/>
      <c r="J278" s="117"/>
      <c r="K278" s="106"/>
      <c r="L278" s="117"/>
      <c r="M278" s="117"/>
      <c r="V278" s="208"/>
    </row>
    <row r="279" spans="1:22" s="118" customFormat="1" ht="39.75" hidden="1" customHeight="1">
      <c r="A279" s="253" t="s">
        <v>1474</v>
      </c>
      <c r="B279" s="251">
        <v>207</v>
      </c>
      <c r="C279" s="248" t="str">
        <f t="shared" si="10"/>
        <v>07</v>
      </c>
      <c r="D279" s="248" t="str">
        <f t="shared" ref="D279:D286" si="14">"02"</f>
        <v>02</v>
      </c>
      <c r="E279" s="251" t="s">
        <v>1475</v>
      </c>
      <c r="F279" s="251"/>
      <c r="G279" s="88">
        <f>G280</f>
        <v>0</v>
      </c>
      <c r="H279" s="353"/>
      <c r="I279" s="117"/>
      <c r="J279" s="117"/>
      <c r="K279" s="106"/>
      <c r="L279" s="117"/>
      <c r="M279" s="117"/>
      <c r="V279" s="208"/>
    </row>
    <row r="280" spans="1:22" s="118" customFormat="1" ht="39.75" hidden="1" customHeight="1">
      <c r="A280" s="253" t="s">
        <v>456</v>
      </c>
      <c r="B280" s="251">
        <v>207</v>
      </c>
      <c r="C280" s="248" t="str">
        <f t="shared" si="10"/>
        <v>07</v>
      </c>
      <c r="D280" s="248" t="str">
        <f t="shared" si="14"/>
        <v>02</v>
      </c>
      <c r="E280" s="251" t="s">
        <v>1475</v>
      </c>
      <c r="F280" s="251">
        <v>822</v>
      </c>
      <c r="G280" s="114"/>
      <c r="H280" s="353"/>
      <c r="I280" s="117"/>
      <c r="J280" s="117"/>
      <c r="K280" s="106"/>
      <c r="L280" s="117"/>
      <c r="M280" s="117"/>
      <c r="V280" s="208"/>
    </row>
    <row r="281" spans="1:22" s="118" customFormat="1" ht="77.25" hidden="1" customHeight="1">
      <c r="A281" s="253" t="s">
        <v>1853</v>
      </c>
      <c r="B281" s="251">
        <v>207</v>
      </c>
      <c r="C281" s="248" t="str">
        <f t="shared" si="10"/>
        <v>07</v>
      </c>
      <c r="D281" s="248" t="str">
        <f t="shared" si="14"/>
        <v>02</v>
      </c>
      <c r="E281" s="249" t="s">
        <v>1895</v>
      </c>
      <c r="F281" s="251"/>
      <c r="G281" s="203">
        <f>G282</f>
        <v>0</v>
      </c>
      <c r="H281" s="203">
        <f>H282</f>
        <v>0</v>
      </c>
      <c r="I281" s="117"/>
      <c r="J281" s="117"/>
      <c r="K281" s="106"/>
      <c r="L281" s="117"/>
      <c r="M281" s="117"/>
      <c r="V281" s="208"/>
    </row>
    <row r="282" spans="1:22" s="118" customFormat="1" ht="39.75" hidden="1" customHeight="1">
      <c r="A282" s="250" t="s">
        <v>1875</v>
      </c>
      <c r="B282" s="251">
        <v>207</v>
      </c>
      <c r="C282" s="248" t="str">
        <f t="shared" si="10"/>
        <v>07</v>
      </c>
      <c r="D282" s="248" t="str">
        <f t="shared" si="14"/>
        <v>02</v>
      </c>
      <c r="E282" s="249" t="s">
        <v>1895</v>
      </c>
      <c r="F282" s="251">
        <v>600</v>
      </c>
      <c r="G282" s="86"/>
      <c r="H282" s="353"/>
      <c r="I282" s="117"/>
      <c r="J282" s="117"/>
      <c r="K282" s="106"/>
      <c r="L282" s="117"/>
      <c r="M282" s="117"/>
      <c r="V282" s="208"/>
    </row>
    <row r="283" spans="1:22" s="118" customFormat="1" ht="58.5" hidden="1" customHeight="1">
      <c r="A283" s="385" t="s">
        <v>1889</v>
      </c>
      <c r="B283" s="360">
        <v>207</v>
      </c>
      <c r="C283" s="361" t="str">
        <f t="shared" ref="C283:D310" si="15">"07"</f>
        <v>07</v>
      </c>
      <c r="D283" s="361" t="str">
        <f>"02"</f>
        <v>02</v>
      </c>
      <c r="E283" s="360" t="s">
        <v>1923</v>
      </c>
      <c r="F283" s="297"/>
      <c r="G283" s="289">
        <f>G284</f>
        <v>0</v>
      </c>
      <c r="H283" s="289">
        <f>H284</f>
        <v>0</v>
      </c>
      <c r="I283" s="117"/>
      <c r="J283" s="117"/>
      <c r="K283" s="106"/>
      <c r="L283" s="117"/>
      <c r="M283" s="117"/>
      <c r="V283" s="208"/>
    </row>
    <row r="284" spans="1:22" s="118" customFormat="1" ht="39.75" hidden="1" customHeight="1">
      <c r="A284" s="362" t="s">
        <v>1875</v>
      </c>
      <c r="B284" s="360">
        <v>207</v>
      </c>
      <c r="C284" s="361" t="str">
        <f t="shared" si="15"/>
        <v>07</v>
      </c>
      <c r="D284" s="361" t="str">
        <f>"02"</f>
        <v>02</v>
      </c>
      <c r="E284" s="360" t="s">
        <v>1923</v>
      </c>
      <c r="F284" s="297">
        <v>600</v>
      </c>
      <c r="G284" s="289"/>
      <c r="H284" s="410"/>
      <c r="I284" s="117"/>
      <c r="J284" s="117"/>
      <c r="K284" s="106"/>
      <c r="L284" s="117"/>
      <c r="M284" s="117"/>
      <c r="V284" s="208"/>
    </row>
    <row r="285" spans="1:22" s="118" customFormat="1" ht="39.75" hidden="1" customHeight="1">
      <c r="A285" s="31" t="s">
        <v>1766</v>
      </c>
      <c r="B285" s="441">
        <v>207</v>
      </c>
      <c r="C285" s="138" t="str">
        <f t="shared" si="10"/>
        <v>07</v>
      </c>
      <c r="D285" s="138" t="str">
        <f t="shared" si="14"/>
        <v>02</v>
      </c>
      <c r="E285" s="441" t="s">
        <v>1438</v>
      </c>
      <c r="F285" s="14"/>
      <c r="G285" s="88">
        <f>G286</f>
        <v>0</v>
      </c>
      <c r="H285" s="353"/>
      <c r="I285" s="117"/>
      <c r="J285" s="117"/>
      <c r="K285" s="106"/>
      <c r="L285" s="117"/>
      <c r="M285" s="117"/>
      <c r="V285" s="208"/>
    </row>
    <row r="286" spans="1:22" s="118" customFormat="1" ht="39.75" hidden="1" customHeight="1">
      <c r="A286" s="31" t="s">
        <v>456</v>
      </c>
      <c r="B286" s="441">
        <v>207</v>
      </c>
      <c r="C286" s="138" t="str">
        <f t="shared" si="10"/>
        <v>07</v>
      </c>
      <c r="D286" s="138" t="str">
        <f t="shared" si="14"/>
        <v>02</v>
      </c>
      <c r="E286" s="441" t="s">
        <v>1438</v>
      </c>
      <c r="F286" s="441">
        <v>822</v>
      </c>
      <c r="G286" s="86"/>
      <c r="H286" s="353"/>
      <c r="I286" s="117"/>
      <c r="J286" s="117"/>
      <c r="K286" s="106"/>
      <c r="L286" s="117"/>
      <c r="M286" s="117"/>
      <c r="V286" s="208"/>
    </row>
    <row r="287" spans="1:22" ht="25.5" hidden="1" customHeight="1">
      <c r="A287" s="223" t="s">
        <v>1951</v>
      </c>
      <c r="B287" s="441">
        <v>400</v>
      </c>
      <c r="C287" s="138" t="str">
        <f>"05"</f>
        <v>05</v>
      </c>
      <c r="D287" s="138" t="str">
        <f>"03"</f>
        <v>03</v>
      </c>
      <c r="E287" s="475"/>
      <c r="F287" s="441">
        <v>200</v>
      </c>
      <c r="G287" s="113"/>
      <c r="H287" s="113"/>
    </row>
    <row r="288" spans="1:22" ht="34.5" hidden="1" customHeight="1">
      <c r="A288" s="2" t="s">
        <v>742</v>
      </c>
      <c r="B288" s="441">
        <v>207</v>
      </c>
      <c r="C288" s="138" t="str">
        <f t="shared" si="10"/>
        <v>07</v>
      </c>
      <c r="D288" s="138" t="str">
        <f t="shared" ref="D288:D293" si="16">"07"</f>
        <v>07</v>
      </c>
      <c r="E288" s="1" t="s">
        <v>743</v>
      </c>
      <c r="F288" s="441"/>
      <c r="G288" s="88">
        <f>G290+G289</f>
        <v>0</v>
      </c>
      <c r="H288" s="88">
        <f>H290+H289</f>
        <v>0</v>
      </c>
    </row>
    <row r="289" spans="1:22" ht="24" hidden="1" customHeight="1">
      <c r="A289" s="223" t="s">
        <v>1951</v>
      </c>
      <c r="B289" s="441">
        <v>400</v>
      </c>
      <c r="C289" s="138" t="str">
        <f>"05"</f>
        <v>05</v>
      </c>
      <c r="D289" s="138" t="str">
        <f>"03"</f>
        <v>03</v>
      </c>
      <c r="E289" s="1" t="s">
        <v>1950</v>
      </c>
      <c r="F289" s="441">
        <v>200</v>
      </c>
      <c r="G289" s="89"/>
      <c r="H289" s="353"/>
    </row>
    <row r="290" spans="1:22" ht="39" hidden="1" customHeight="1">
      <c r="A290" s="223" t="s">
        <v>1951</v>
      </c>
      <c r="B290" s="441">
        <v>400</v>
      </c>
      <c r="C290" s="138" t="str">
        <f>"05"</f>
        <v>05</v>
      </c>
      <c r="D290" s="138" t="str">
        <f>"03"</f>
        <v>03</v>
      </c>
      <c r="E290" s="1" t="s">
        <v>1950</v>
      </c>
      <c r="F290" s="441">
        <v>200</v>
      </c>
      <c r="G290" s="89"/>
      <c r="H290" s="353"/>
    </row>
    <row r="291" spans="1:22" ht="55.5" hidden="1" customHeight="1">
      <c r="A291" s="296" t="s">
        <v>1862</v>
      </c>
      <c r="B291" s="297">
        <v>207</v>
      </c>
      <c r="C291" s="298" t="str">
        <f t="shared" si="15"/>
        <v>07</v>
      </c>
      <c r="D291" s="298" t="str">
        <f t="shared" si="16"/>
        <v>07</v>
      </c>
      <c r="E291" s="297" t="s">
        <v>1349</v>
      </c>
      <c r="F291" s="297"/>
      <c r="G291" s="282">
        <f>G292+G293</f>
        <v>0</v>
      </c>
      <c r="H291" s="282">
        <f>H292+H293</f>
        <v>0</v>
      </c>
    </row>
    <row r="292" spans="1:22" ht="29.25" hidden="1" customHeight="1">
      <c r="A292" s="299" t="s">
        <v>1874</v>
      </c>
      <c r="B292" s="297">
        <v>207</v>
      </c>
      <c r="C292" s="298" t="str">
        <f t="shared" si="15"/>
        <v>07</v>
      </c>
      <c r="D292" s="298" t="str">
        <f t="shared" si="16"/>
        <v>07</v>
      </c>
      <c r="E292" s="297" t="s">
        <v>1349</v>
      </c>
      <c r="F292" s="297">
        <v>300</v>
      </c>
      <c r="G292" s="284"/>
      <c r="H292" s="410"/>
    </row>
    <row r="293" spans="1:22" ht="36.75" hidden="1" customHeight="1">
      <c r="A293" s="300" t="s">
        <v>1875</v>
      </c>
      <c r="B293" s="297">
        <v>207</v>
      </c>
      <c r="C293" s="298" t="str">
        <f t="shared" si="15"/>
        <v>07</v>
      </c>
      <c r="D293" s="298" t="str">
        <f t="shared" si="16"/>
        <v>07</v>
      </c>
      <c r="E293" s="297" t="s">
        <v>1349</v>
      </c>
      <c r="F293" s="297">
        <v>600</v>
      </c>
      <c r="G293" s="284"/>
      <c r="H293" s="410"/>
    </row>
    <row r="294" spans="1:22" s="134" customFormat="1" ht="54" hidden="1" customHeight="1">
      <c r="A294" s="128" t="s">
        <v>935</v>
      </c>
      <c r="B294" s="441">
        <v>207</v>
      </c>
      <c r="C294" s="138" t="str">
        <f t="shared" si="15"/>
        <v>07</v>
      </c>
      <c r="D294" s="138" t="str">
        <f>"07"</f>
        <v>07</v>
      </c>
      <c r="E294" s="1"/>
      <c r="F294" s="441"/>
      <c r="G294" s="88">
        <f>G295</f>
        <v>0</v>
      </c>
      <c r="H294" s="352"/>
      <c r="I294" s="133"/>
      <c r="J294" s="133"/>
      <c r="K294" s="136"/>
      <c r="L294" s="133"/>
      <c r="M294" s="133"/>
      <c r="V294" s="210"/>
    </row>
    <row r="295" spans="1:22" s="134" customFormat="1" ht="46.5" hidden="1" customHeight="1">
      <c r="A295" s="5" t="s">
        <v>936</v>
      </c>
      <c r="B295" s="441">
        <v>207</v>
      </c>
      <c r="C295" s="138" t="str">
        <f t="shared" si="15"/>
        <v>07</v>
      </c>
      <c r="D295" s="138" t="str">
        <f>"07"</f>
        <v>07</v>
      </c>
      <c r="E295" s="1" t="s">
        <v>937</v>
      </c>
      <c r="F295" s="441">
        <v>915</v>
      </c>
      <c r="G295" s="88"/>
      <c r="H295" s="352"/>
      <c r="I295" s="133"/>
      <c r="J295" s="133"/>
      <c r="K295" s="136"/>
      <c r="L295" s="133"/>
      <c r="M295" s="133"/>
      <c r="V295" s="210"/>
    </row>
    <row r="296" spans="1:22" s="134" customFormat="1" ht="46.5" hidden="1" customHeight="1">
      <c r="A296" s="213" t="s">
        <v>34</v>
      </c>
      <c r="B296" s="201">
        <v>207</v>
      </c>
      <c r="C296" s="202" t="str">
        <f t="shared" si="15"/>
        <v>07</v>
      </c>
      <c r="D296" s="202" t="str">
        <f t="shared" si="15"/>
        <v>07</v>
      </c>
      <c r="E296" s="205" t="s">
        <v>321</v>
      </c>
      <c r="F296" s="201"/>
      <c r="G296" s="203">
        <f>G297</f>
        <v>0</v>
      </c>
      <c r="H296" s="352"/>
      <c r="I296" s="133"/>
      <c r="J296" s="133"/>
      <c r="K296" s="136"/>
      <c r="L296" s="133"/>
      <c r="M296" s="133"/>
      <c r="V296" s="210"/>
    </row>
    <row r="297" spans="1:22" s="134" customFormat="1" ht="39" hidden="1" customHeight="1">
      <c r="A297" s="223" t="s">
        <v>1875</v>
      </c>
      <c r="B297" s="201">
        <v>207</v>
      </c>
      <c r="C297" s="202" t="str">
        <f t="shared" si="15"/>
        <v>07</v>
      </c>
      <c r="D297" s="202" t="str">
        <f t="shared" si="15"/>
        <v>07</v>
      </c>
      <c r="E297" s="205" t="s">
        <v>321</v>
      </c>
      <c r="F297" s="441">
        <v>600</v>
      </c>
      <c r="G297" s="203">
        <v>0</v>
      </c>
      <c r="H297" s="352"/>
      <c r="I297" s="133"/>
      <c r="J297" s="133"/>
      <c r="K297" s="136"/>
      <c r="L297" s="133"/>
      <c r="M297" s="133"/>
      <c r="V297" s="210"/>
    </row>
    <row r="298" spans="1:22" ht="21.75" hidden="1" customHeight="1">
      <c r="A298" s="31" t="s">
        <v>672</v>
      </c>
      <c r="B298" s="441">
        <v>207</v>
      </c>
      <c r="C298" s="138" t="str">
        <f t="shared" si="15"/>
        <v>07</v>
      </c>
      <c r="D298" s="138" t="str">
        <f t="shared" ref="D298:D310" si="17">"09"</f>
        <v>09</v>
      </c>
      <c r="E298" s="475"/>
      <c r="F298" s="441"/>
      <c r="G298" s="113">
        <f>G299+G302+G305+G308</f>
        <v>0</v>
      </c>
      <c r="H298" s="113">
        <f>H299+H302+H305+H308</f>
        <v>0</v>
      </c>
    </row>
    <row r="299" spans="1:22" ht="20.25" hidden="1" customHeight="1">
      <c r="A299" s="31" t="s">
        <v>920</v>
      </c>
      <c r="B299" s="441">
        <v>207</v>
      </c>
      <c r="C299" s="138" t="str">
        <f t="shared" si="15"/>
        <v>07</v>
      </c>
      <c r="D299" s="138" t="str">
        <f t="shared" si="17"/>
        <v>09</v>
      </c>
      <c r="E299" s="441" t="s">
        <v>543</v>
      </c>
      <c r="F299" s="441"/>
      <c r="G299" s="88">
        <f>G300+G301</f>
        <v>0</v>
      </c>
      <c r="H299" s="88">
        <f>H300+H301</f>
        <v>0</v>
      </c>
    </row>
    <row r="300" spans="1:22" ht="96.75" hidden="1" customHeight="1">
      <c r="A300" s="223" t="s">
        <v>1867</v>
      </c>
      <c r="B300" s="441">
        <v>207</v>
      </c>
      <c r="C300" s="138" t="str">
        <f t="shared" si="15"/>
        <v>07</v>
      </c>
      <c r="D300" s="138" t="str">
        <f t="shared" si="17"/>
        <v>09</v>
      </c>
      <c r="E300" s="441" t="s">
        <v>543</v>
      </c>
      <c r="F300" s="441" t="str">
        <f>"100"</f>
        <v>100</v>
      </c>
      <c r="G300" s="89"/>
      <c r="H300" s="353"/>
    </row>
    <row r="301" spans="1:22" ht="39" hidden="1" customHeight="1">
      <c r="A301" s="223" t="s">
        <v>1870</v>
      </c>
      <c r="B301" s="441">
        <v>207</v>
      </c>
      <c r="C301" s="138" t="str">
        <f t="shared" si="15"/>
        <v>07</v>
      </c>
      <c r="D301" s="138" t="str">
        <f t="shared" si="17"/>
        <v>09</v>
      </c>
      <c r="E301" s="441" t="s">
        <v>543</v>
      </c>
      <c r="F301" s="441" t="str">
        <f>"200"</f>
        <v>200</v>
      </c>
      <c r="G301" s="89"/>
      <c r="H301" s="353"/>
    </row>
    <row r="302" spans="1:22" ht="53.25" hidden="1" customHeight="1">
      <c r="A302" s="31" t="s">
        <v>673</v>
      </c>
      <c r="B302" s="441">
        <v>207</v>
      </c>
      <c r="C302" s="138" t="str">
        <f t="shared" si="15"/>
        <v>07</v>
      </c>
      <c r="D302" s="138" t="str">
        <f t="shared" si="17"/>
        <v>09</v>
      </c>
      <c r="E302" s="441" t="s">
        <v>674</v>
      </c>
      <c r="F302" s="441"/>
      <c r="G302" s="88">
        <f>G303+G304</f>
        <v>0</v>
      </c>
      <c r="H302" s="88">
        <f>H303+H304</f>
        <v>0</v>
      </c>
    </row>
    <row r="303" spans="1:22" ht="40.5" hidden="1" customHeight="1">
      <c r="A303" s="223" t="s">
        <v>1870</v>
      </c>
      <c r="B303" s="441">
        <v>207</v>
      </c>
      <c r="C303" s="138" t="str">
        <f t="shared" si="15"/>
        <v>07</v>
      </c>
      <c r="D303" s="138" t="str">
        <f t="shared" si="17"/>
        <v>09</v>
      </c>
      <c r="E303" s="441" t="s">
        <v>674</v>
      </c>
      <c r="F303" s="441" t="str">
        <f>"200"</f>
        <v>200</v>
      </c>
      <c r="G303" s="358"/>
      <c r="H303" s="358"/>
    </row>
    <row r="304" spans="1:22" ht="40.5" hidden="1" customHeight="1">
      <c r="A304" s="31" t="s">
        <v>456</v>
      </c>
      <c r="B304" s="441">
        <v>207</v>
      </c>
      <c r="C304" s="138" t="str">
        <f t="shared" si="15"/>
        <v>07</v>
      </c>
      <c r="D304" s="138" t="str">
        <f t="shared" si="17"/>
        <v>09</v>
      </c>
      <c r="E304" s="441" t="s">
        <v>674</v>
      </c>
      <c r="F304" s="441">
        <v>822</v>
      </c>
      <c r="G304" s="89"/>
      <c r="H304" s="353"/>
    </row>
    <row r="305" spans="1:22" ht="59.25" hidden="1" customHeight="1">
      <c r="A305" s="225" t="s">
        <v>1879</v>
      </c>
      <c r="B305" s="441">
        <v>207</v>
      </c>
      <c r="C305" s="138" t="str">
        <f t="shared" si="15"/>
        <v>07</v>
      </c>
      <c r="D305" s="138" t="str">
        <f t="shared" si="17"/>
        <v>09</v>
      </c>
      <c r="E305" s="441" t="s">
        <v>675</v>
      </c>
      <c r="F305" s="441"/>
      <c r="G305" s="88">
        <f>G306+G307</f>
        <v>0</v>
      </c>
      <c r="H305" s="88">
        <f>H306+H307</f>
        <v>0</v>
      </c>
    </row>
    <row r="306" spans="1:22" ht="96" hidden="1" customHeight="1">
      <c r="A306" s="223" t="s">
        <v>1867</v>
      </c>
      <c r="B306" s="441">
        <v>207</v>
      </c>
      <c r="C306" s="138" t="str">
        <f t="shared" si="15"/>
        <v>07</v>
      </c>
      <c r="D306" s="138" t="str">
        <f t="shared" si="17"/>
        <v>09</v>
      </c>
      <c r="E306" s="441" t="s">
        <v>675</v>
      </c>
      <c r="F306" s="441" t="str">
        <f>"100"</f>
        <v>100</v>
      </c>
      <c r="G306" s="89"/>
      <c r="H306" s="353"/>
    </row>
    <row r="307" spans="1:22" ht="44.25" hidden="1" customHeight="1">
      <c r="A307" s="223" t="s">
        <v>1870</v>
      </c>
      <c r="B307" s="441">
        <v>207</v>
      </c>
      <c r="C307" s="138" t="str">
        <f t="shared" si="15"/>
        <v>07</v>
      </c>
      <c r="D307" s="138" t="str">
        <f t="shared" si="17"/>
        <v>09</v>
      </c>
      <c r="E307" s="441" t="s">
        <v>675</v>
      </c>
      <c r="F307" s="441" t="str">
        <f>"200"</f>
        <v>200</v>
      </c>
      <c r="G307" s="89"/>
      <c r="H307" s="353"/>
    </row>
    <row r="308" spans="1:22" ht="80.25" hidden="1" customHeight="1">
      <c r="A308" s="31" t="s">
        <v>355</v>
      </c>
      <c r="B308" s="441">
        <v>207</v>
      </c>
      <c r="C308" s="138" t="str">
        <f t="shared" si="15"/>
        <v>07</v>
      </c>
      <c r="D308" s="138" t="str">
        <f t="shared" si="17"/>
        <v>09</v>
      </c>
      <c r="E308" s="441"/>
      <c r="F308" s="54"/>
      <c r="G308" s="89">
        <f>G309+G310</f>
        <v>0</v>
      </c>
      <c r="H308" s="353"/>
    </row>
    <row r="309" spans="1:22" ht="78" hidden="1" customHeight="1">
      <c r="A309" s="31" t="s">
        <v>455</v>
      </c>
      <c r="B309" s="441">
        <v>207</v>
      </c>
      <c r="C309" s="138" t="str">
        <f t="shared" si="15"/>
        <v>07</v>
      </c>
      <c r="D309" s="138" t="str">
        <f t="shared" si="17"/>
        <v>09</v>
      </c>
      <c r="E309" s="1" t="s">
        <v>356</v>
      </c>
      <c r="F309" s="1">
        <v>821</v>
      </c>
      <c r="G309" s="177"/>
      <c r="H309" s="353"/>
    </row>
    <row r="310" spans="1:22" ht="41.25" hidden="1" customHeight="1">
      <c r="A310" s="31" t="s">
        <v>456</v>
      </c>
      <c r="B310" s="441">
        <v>207</v>
      </c>
      <c r="C310" s="138" t="str">
        <f t="shared" si="15"/>
        <v>07</v>
      </c>
      <c r="D310" s="138" t="str">
        <f t="shared" si="17"/>
        <v>09</v>
      </c>
      <c r="E310" s="1" t="s">
        <v>356</v>
      </c>
      <c r="F310" s="1">
        <v>822</v>
      </c>
      <c r="G310" s="177"/>
      <c r="H310" s="353"/>
    </row>
    <row r="311" spans="1:22" s="105" customFormat="1" ht="15.75" hidden="1" customHeight="1">
      <c r="A311" s="150" t="s">
        <v>738</v>
      </c>
      <c r="B311" s="77">
        <v>207</v>
      </c>
      <c r="C311" s="151" t="str">
        <f>"10"</f>
        <v>10</v>
      </c>
      <c r="D311" s="483"/>
      <c r="E311" s="476"/>
      <c r="F311" s="77"/>
      <c r="G311" s="112">
        <f>G312+G315</f>
        <v>0</v>
      </c>
      <c r="H311" s="112">
        <f>H312+H315</f>
        <v>0</v>
      </c>
      <c r="I311" s="104"/>
      <c r="J311" s="104"/>
      <c r="K311" s="183"/>
      <c r="L311" s="104"/>
      <c r="M311" s="104"/>
      <c r="V311" s="209"/>
    </row>
    <row r="312" spans="1:22" ht="21" hidden="1" customHeight="1">
      <c r="A312" s="31" t="s">
        <v>1466</v>
      </c>
      <c r="B312" s="441">
        <v>207</v>
      </c>
      <c r="C312" s="138">
        <v>10</v>
      </c>
      <c r="D312" s="138" t="str">
        <f>"03"</f>
        <v>03</v>
      </c>
      <c r="E312" s="475"/>
      <c r="F312" s="441"/>
      <c r="G312" s="114">
        <f>G313</f>
        <v>0</v>
      </c>
      <c r="H312" s="114">
        <f>H313</f>
        <v>0</v>
      </c>
    </row>
    <row r="313" spans="1:22" ht="22.5" hidden="1" customHeight="1">
      <c r="A313" s="226" t="s">
        <v>1881</v>
      </c>
      <c r="B313" s="441">
        <v>207</v>
      </c>
      <c r="C313" s="138">
        <v>10</v>
      </c>
      <c r="D313" s="138" t="str">
        <f>"03"</f>
        <v>03</v>
      </c>
      <c r="E313" s="441" t="s">
        <v>1880</v>
      </c>
      <c r="F313" s="441"/>
      <c r="G313" s="88">
        <f>G314</f>
        <v>0</v>
      </c>
      <c r="H313" s="88">
        <f>H314</f>
        <v>0</v>
      </c>
    </row>
    <row r="314" spans="1:22" ht="19.5" hidden="1" customHeight="1">
      <c r="A314" s="226" t="s">
        <v>1874</v>
      </c>
      <c r="B314" s="441">
        <v>207</v>
      </c>
      <c r="C314" s="138">
        <v>10</v>
      </c>
      <c r="D314" s="138" t="str">
        <f>"03"</f>
        <v>03</v>
      </c>
      <c r="E314" s="441" t="s">
        <v>1880</v>
      </c>
      <c r="F314" s="441" t="str">
        <f>"300"</f>
        <v>300</v>
      </c>
      <c r="G314" s="86"/>
      <c r="H314" s="353"/>
    </row>
    <row r="315" spans="1:22" ht="21.75" hidden="1" customHeight="1">
      <c r="A315" s="31" t="s">
        <v>1027</v>
      </c>
      <c r="B315" s="441">
        <v>207</v>
      </c>
      <c r="C315" s="138">
        <v>10</v>
      </c>
      <c r="D315" s="138" t="str">
        <f>"04"</f>
        <v>04</v>
      </c>
      <c r="E315" s="475"/>
      <c r="F315" s="441"/>
      <c r="G315" s="113">
        <f>G316</f>
        <v>0</v>
      </c>
      <c r="H315" s="113">
        <f>H316</f>
        <v>0</v>
      </c>
    </row>
    <row r="316" spans="1:22" ht="99" hidden="1" customHeight="1">
      <c r="A316" s="314" t="s">
        <v>1894</v>
      </c>
      <c r="B316" s="297">
        <v>207</v>
      </c>
      <c r="C316" s="298">
        <v>10</v>
      </c>
      <c r="D316" s="298" t="str">
        <f>"04"</f>
        <v>04</v>
      </c>
      <c r="E316" s="297" t="s">
        <v>1028</v>
      </c>
      <c r="F316" s="297"/>
      <c r="G316" s="282">
        <f>G317</f>
        <v>0</v>
      </c>
      <c r="H316" s="282">
        <f>H317</f>
        <v>0</v>
      </c>
    </row>
    <row r="317" spans="1:22" ht="21.75" hidden="1" customHeight="1">
      <c r="A317" s="299" t="s">
        <v>1874</v>
      </c>
      <c r="B317" s="297">
        <v>207</v>
      </c>
      <c r="C317" s="298">
        <v>10</v>
      </c>
      <c r="D317" s="298" t="str">
        <f>"04"</f>
        <v>04</v>
      </c>
      <c r="E317" s="297" t="s">
        <v>1028</v>
      </c>
      <c r="F317" s="297" t="str">
        <f>"300"</f>
        <v>300</v>
      </c>
      <c r="G317" s="284"/>
      <c r="H317" s="410"/>
    </row>
    <row r="318" spans="1:22" ht="57.75" hidden="1" customHeight="1">
      <c r="A318" s="189" t="s">
        <v>241</v>
      </c>
      <c r="B318" s="164">
        <v>208</v>
      </c>
      <c r="C318" s="138"/>
      <c r="D318" s="138"/>
      <c r="E318" s="441"/>
      <c r="F318" s="441"/>
      <c r="G318" s="111">
        <f>G323+G348+G378+G319</f>
        <v>0</v>
      </c>
      <c r="H318" s="111">
        <f>H323+H348+H378+H319</f>
        <v>0</v>
      </c>
    </row>
    <row r="319" spans="1:22" s="134" customFormat="1" ht="24" hidden="1" customHeight="1">
      <c r="A319" s="31" t="s">
        <v>1531</v>
      </c>
      <c r="B319" s="165">
        <v>208</v>
      </c>
      <c r="C319" s="151" t="str">
        <f>"04"</f>
        <v>04</v>
      </c>
      <c r="D319" s="153"/>
      <c r="E319" s="55"/>
      <c r="F319" s="441"/>
      <c r="G319" s="108">
        <f>G320</f>
        <v>0</v>
      </c>
      <c r="H319" s="352"/>
      <c r="I319" s="133"/>
      <c r="J319" s="133"/>
      <c r="K319" s="136"/>
      <c r="L319" s="133"/>
      <c r="M319" s="133"/>
      <c r="V319" s="210"/>
    </row>
    <row r="320" spans="1:22" s="134" customFormat="1" ht="27.75" hidden="1" customHeight="1">
      <c r="A320" s="31" t="s">
        <v>293</v>
      </c>
      <c r="B320" s="165">
        <v>208</v>
      </c>
      <c r="C320" s="151" t="str">
        <f>"04"</f>
        <v>04</v>
      </c>
      <c r="D320" s="138" t="str">
        <f>"12"</f>
        <v>12</v>
      </c>
      <c r="E320" s="441"/>
      <c r="F320" s="441"/>
      <c r="G320" s="108">
        <f>G321</f>
        <v>0</v>
      </c>
      <c r="H320" s="352"/>
      <c r="I320" s="133"/>
      <c r="J320" s="133"/>
      <c r="K320" s="136"/>
      <c r="L320" s="133"/>
      <c r="M320" s="133"/>
      <c r="V320" s="210"/>
    </row>
    <row r="321" spans="1:22" s="134" customFormat="1" ht="39" hidden="1" customHeight="1">
      <c r="A321" s="127" t="s">
        <v>1065</v>
      </c>
      <c r="B321" s="77">
        <v>208</v>
      </c>
      <c r="C321" s="151" t="str">
        <f>"04"</f>
        <v>04</v>
      </c>
      <c r="D321" s="138" t="str">
        <f>"12"</f>
        <v>12</v>
      </c>
      <c r="E321" s="441" t="s">
        <v>294</v>
      </c>
      <c r="F321" s="441"/>
      <c r="G321" s="108">
        <f>G322</f>
        <v>0</v>
      </c>
      <c r="H321" s="352"/>
      <c r="I321" s="133"/>
      <c r="J321" s="133"/>
      <c r="K321" s="136"/>
      <c r="L321" s="133"/>
      <c r="M321" s="133"/>
      <c r="V321" s="210"/>
    </row>
    <row r="322" spans="1:22" s="134" customFormat="1" ht="40.5" hidden="1" customHeight="1">
      <c r="A322" s="31" t="s">
        <v>1107</v>
      </c>
      <c r="B322" s="77">
        <v>208</v>
      </c>
      <c r="C322" s="151" t="str">
        <f>"04"</f>
        <v>04</v>
      </c>
      <c r="D322" s="138" t="str">
        <f>"12"</f>
        <v>12</v>
      </c>
      <c r="E322" s="441" t="s">
        <v>294</v>
      </c>
      <c r="F322" s="54" t="s">
        <v>295</v>
      </c>
      <c r="G322" s="108"/>
      <c r="H322" s="352"/>
      <c r="I322" s="133"/>
      <c r="J322" s="133"/>
      <c r="K322" s="136"/>
      <c r="L322" s="133"/>
      <c r="M322" s="133"/>
      <c r="V322" s="210"/>
    </row>
    <row r="323" spans="1:22" ht="18.75" hidden="1" customHeight="1">
      <c r="A323" s="166" t="s">
        <v>782</v>
      </c>
      <c r="B323" s="167">
        <v>208</v>
      </c>
      <c r="C323" s="168" t="str">
        <f t="shared" ref="C323:C347" si="18">"07"</f>
        <v>07</v>
      </c>
      <c r="D323" s="154"/>
      <c r="E323" s="129"/>
      <c r="F323" s="441"/>
      <c r="G323" s="111">
        <f>G324+G336+G345</f>
        <v>0</v>
      </c>
      <c r="H323" s="111">
        <f>H324+H336+H345</f>
        <v>0</v>
      </c>
    </row>
    <row r="324" spans="1:22" s="105" customFormat="1" ht="25.5" hidden="1" customHeight="1">
      <c r="A324" s="150" t="s">
        <v>783</v>
      </c>
      <c r="B324" s="77">
        <v>208</v>
      </c>
      <c r="C324" s="151" t="str">
        <f t="shared" si="18"/>
        <v>07</v>
      </c>
      <c r="D324" s="151" t="str">
        <f t="shared" ref="D324:D335" si="19">"02"</f>
        <v>02</v>
      </c>
      <c r="E324" s="77"/>
      <c r="F324" s="77"/>
      <c r="G324" s="112">
        <f>G325+G330+G328+G334+G332</f>
        <v>0</v>
      </c>
      <c r="H324" s="112">
        <f>H325+H330+H328+H334+H332</f>
        <v>0</v>
      </c>
      <c r="I324" s="104"/>
      <c r="J324" s="104"/>
      <c r="K324" s="183"/>
      <c r="L324" s="104"/>
      <c r="M324" s="104"/>
      <c r="V324" s="209"/>
    </row>
    <row r="325" spans="1:22" ht="37.5" hidden="1" customHeight="1">
      <c r="A325" s="253" t="s">
        <v>1511</v>
      </c>
      <c r="B325" s="251">
        <v>208</v>
      </c>
      <c r="C325" s="248" t="str">
        <f t="shared" si="18"/>
        <v>07</v>
      </c>
      <c r="D325" s="248" t="str">
        <f t="shared" si="19"/>
        <v>02</v>
      </c>
      <c r="E325" s="251" t="s">
        <v>786</v>
      </c>
      <c r="F325" s="251"/>
      <c r="G325" s="88">
        <f>G326+G327</f>
        <v>0</v>
      </c>
      <c r="H325" s="88">
        <f>H326+H327</f>
        <v>0</v>
      </c>
    </row>
    <row r="326" spans="1:22" ht="40.5" hidden="1" customHeight="1">
      <c r="A326" s="250" t="s">
        <v>1875</v>
      </c>
      <c r="B326" s="251">
        <v>208</v>
      </c>
      <c r="C326" s="248" t="str">
        <f t="shared" si="18"/>
        <v>07</v>
      </c>
      <c r="D326" s="248" t="str">
        <f t="shared" si="19"/>
        <v>02</v>
      </c>
      <c r="E326" s="251" t="s">
        <v>786</v>
      </c>
      <c r="F326" s="251">
        <v>600</v>
      </c>
      <c r="G326" s="89"/>
      <c r="H326" s="89"/>
    </row>
    <row r="327" spans="1:22" ht="42.75" hidden="1" customHeight="1">
      <c r="A327" s="253" t="s">
        <v>456</v>
      </c>
      <c r="B327" s="251">
        <v>208</v>
      </c>
      <c r="C327" s="248" t="str">
        <f t="shared" si="18"/>
        <v>07</v>
      </c>
      <c r="D327" s="248" t="str">
        <f t="shared" si="19"/>
        <v>02</v>
      </c>
      <c r="E327" s="251" t="s">
        <v>786</v>
      </c>
      <c r="F327" s="251">
        <v>822</v>
      </c>
      <c r="G327" s="89"/>
      <c r="H327" s="353"/>
    </row>
    <row r="328" spans="1:22" ht="43.5" hidden="1" customHeight="1">
      <c r="A328" s="253" t="s">
        <v>1863</v>
      </c>
      <c r="B328" s="251">
        <v>208</v>
      </c>
      <c r="C328" s="248" t="str">
        <f t="shared" si="18"/>
        <v>07</v>
      </c>
      <c r="D328" s="248" t="str">
        <f t="shared" si="19"/>
        <v>02</v>
      </c>
      <c r="E328" s="251" t="s">
        <v>1347</v>
      </c>
      <c r="F328" s="251"/>
      <c r="G328" s="88">
        <f>G329</f>
        <v>0</v>
      </c>
      <c r="H328" s="353"/>
    </row>
    <row r="329" spans="1:22" ht="40.5" hidden="1" customHeight="1">
      <c r="A329" s="253" t="s">
        <v>456</v>
      </c>
      <c r="B329" s="251">
        <v>208</v>
      </c>
      <c r="C329" s="248" t="str">
        <f t="shared" si="18"/>
        <v>07</v>
      </c>
      <c r="D329" s="248" t="str">
        <f t="shared" si="19"/>
        <v>02</v>
      </c>
      <c r="E329" s="251" t="s">
        <v>1347</v>
      </c>
      <c r="F329" s="256" t="s">
        <v>490</v>
      </c>
      <c r="G329" s="86"/>
      <c r="H329" s="353"/>
    </row>
    <row r="330" spans="1:22" ht="61.5" hidden="1" customHeight="1">
      <c r="A330" s="250" t="s">
        <v>467</v>
      </c>
      <c r="B330" s="251">
        <v>208</v>
      </c>
      <c r="C330" s="248" t="str">
        <f t="shared" si="18"/>
        <v>07</v>
      </c>
      <c r="D330" s="248" t="str">
        <f t="shared" si="19"/>
        <v>02</v>
      </c>
      <c r="E330" s="251" t="s">
        <v>468</v>
      </c>
      <c r="F330" s="256"/>
      <c r="G330" s="88">
        <f>G331</f>
        <v>0</v>
      </c>
      <c r="H330" s="353"/>
    </row>
    <row r="331" spans="1:22" ht="25.5" hidden="1" customHeight="1">
      <c r="A331" s="253" t="s">
        <v>1509</v>
      </c>
      <c r="B331" s="251">
        <v>208</v>
      </c>
      <c r="C331" s="248" t="str">
        <f t="shared" si="18"/>
        <v>07</v>
      </c>
      <c r="D331" s="248" t="str">
        <f t="shared" si="19"/>
        <v>02</v>
      </c>
      <c r="E331" s="251" t="s">
        <v>468</v>
      </c>
      <c r="F331" s="256" t="s">
        <v>541</v>
      </c>
      <c r="G331" s="89"/>
      <c r="H331" s="353"/>
    </row>
    <row r="332" spans="1:22" ht="78" hidden="1" customHeight="1">
      <c r="A332" s="253" t="s">
        <v>1853</v>
      </c>
      <c r="B332" s="251">
        <v>208</v>
      </c>
      <c r="C332" s="248" t="str">
        <f t="shared" si="18"/>
        <v>07</v>
      </c>
      <c r="D332" s="248" t="str">
        <f>"02"</f>
        <v>02</v>
      </c>
      <c r="E332" s="249" t="s">
        <v>1895</v>
      </c>
      <c r="F332" s="251"/>
      <c r="G332" s="203">
        <f>G333</f>
        <v>0</v>
      </c>
      <c r="H332" s="203">
        <f>H333</f>
        <v>0</v>
      </c>
    </row>
    <row r="333" spans="1:22" ht="39" hidden="1" customHeight="1">
      <c r="A333" s="250" t="s">
        <v>1875</v>
      </c>
      <c r="B333" s="251">
        <v>208</v>
      </c>
      <c r="C333" s="248" t="str">
        <f t="shared" si="18"/>
        <v>07</v>
      </c>
      <c r="D333" s="248" t="str">
        <f>"02"</f>
        <v>02</v>
      </c>
      <c r="E333" s="249" t="s">
        <v>1895</v>
      </c>
      <c r="F333" s="251">
        <v>600</v>
      </c>
      <c r="G333" s="89">
        <v>0</v>
      </c>
      <c r="H333" s="353"/>
    </row>
    <row r="334" spans="1:22" ht="39" hidden="1" customHeight="1">
      <c r="A334" s="368" t="s">
        <v>1841</v>
      </c>
      <c r="B334" s="364">
        <v>208</v>
      </c>
      <c r="C334" s="365" t="str">
        <f t="shared" si="18"/>
        <v>07</v>
      </c>
      <c r="D334" s="365" t="str">
        <f t="shared" si="19"/>
        <v>02</v>
      </c>
      <c r="E334" s="364" t="s">
        <v>1924</v>
      </c>
      <c r="F334" s="387"/>
      <c r="G334" s="282">
        <f>G335</f>
        <v>0</v>
      </c>
      <c r="H334" s="282">
        <f>H335</f>
        <v>0</v>
      </c>
    </row>
    <row r="335" spans="1:22" ht="39" hidden="1" customHeight="1">
      <c r="A335" s="367" t="s">
        <v>1875</v>
      </c>
      <c r="B335" s="364">
        <v>208</v>
      </c>
      <c r="C335" s="365" t="str">
        <f t="shared" si="18"/>
        <v>07</v>
      </c>
      <c r="D335" s="365" t="str">
        <f t="shared" si="19"/>
        <v>02</v>
      </c>
      <c r="E335" s="364" t="s">
        <v>1924</v>
      </c>
      <c r="F335" s="364">
        <v>600</v>
      </c>
      <c r="G335" s="284"/>
      <c r="H335" s="410"/>
    </row>
    <row r="336" spans="1:22" s="105" customFormat="1" ht="24.75" hidden="1" customHeight="1">
      <c r="A336" s="261" t="s">
        <v>671</v>
      </c>
      <c r="B336" s="259">
        <v>208</v>
      </c>
      <c r="C336" s="255" t="str">
        <f t="shared" si="18"/>
        <v>07</v>
      </c>
      <c r="D336" s="255" t="str">
        <f t="shared" ref="D336:D344" si="20">"07"</f>
        <v>07</v>
      </c>
      <c r="E336" s="259"/>
      <c r="F336" s="259"/>
      <c r="G336" s="112">
        <f>G337+G341+G343+G339</f>
        <v>0</v>
      </c>
      <c r="H336" s="112">
        <f>H337+H341+H343+H339</f>
        <v>0</v>
      </c>
      <c r="I336" s="104"/>
      <c r="J336" s="104"/>
      <c r="K336" s="183"/>
      <c r="L336" s="104"/>
      <c r="M336" s="104"/>
      <c r="V336" s="209"/>
    </row>
    <row r="337" spans="1:22" ht="24.75" hidden="1" customHeight="1">
      <c r="A337" s="270" t="s">
        <v>741</v>
      </c>
      <c r="B337" s="251">
        <v>208</v>
      </c>
      <c r="C337" s="248" t="str">
        <f t="shared" si="18"/>
        <v>07</v>
      </c>
      <c r="D337" s="248" t="str">
        <f t="shared" si="20"/>
        <v>07</v>
      </c>
      <c r="E337" s="249" t="s">
        <v>744</v>
      </c>
      <c r="F337" s="251"/>
      <c r="G337" s="88">
        <f>G338</f>
        <v>0</v>
      </c>
      <c r="H337" s="88">
        <f>H338</f>
        <v>0</v>
      </c>
    </row>
    <row r="338" spans="1:22" ht="38.25" hidden="1" customHeight="1">
      <c r="A338" s="250" t="s">
        <v>1870</v>
      </c>
      <c r="B338" s="251">
        <v>208</v>
      </c>
      <c r="C338" s="248" t="str">
        <f t="shared" si="18"/>
        <v>07</v>
      </c>
      <c r="D338" s="248" t="str">
        <f t="shared" si="20"/>
        <v>07</v>
      </c>
      <c r="E338" s="249" t="s">
        <v>744</v>
      </c>
      <c r="F338" s="251" t="str">
        <f>"200"</f>
        <v>200</v>
      </c>
      <c r="G338" s="89"/>
      <c r="H338" s="353"/>
    </row>
    <row r="339" spans="1:22" ht="22.5" hidden="1" customHeight="1">
      <c r="A339" s="292" t="s">
        <v>70</v>
      </c>
      <c r="B339" s="280">
        <v>208</v>
      </c>
      <c r="C339" s="281" t="str">
        <f t="shared" si="18"/>
        <v>07</v>
      </c>
      <c r="D339" s="281" t="str">
        <f t="shared" si="20"/>
        <v>07</v>
      </c>
      <c r="E339" s="293" t="s">
        <v>1348</v>
      </c>
      <c r="F339" s="280"/>
      <c r="G339" s="282">
        <f>G340</f>
        <v>0</v>
      </c>
      <c r="H339" s="282">
        <f>H340</f>
        <v>0</v>
      </c>
    </row>
    <row r="340" spans="1:22" ht="38.25" hidden="1" customHeight="1">
      <c r="A340" s="291" t="s">
        <v>1870</v>
      </c>
      <c r="B340" s="280">
        <v>208</v>
      </c>
      <c r="C340" s="281" t="str">
        <f t="shared" si="18"/>
        <v>07</v>
      </c>
      <c r="D340" s="281" t="str">
        <f t="shared" si="20"/>
        <v>07</v>
      </c>
      <c r="E340" s="294" t="s">
        <v>1348</v>
      </c>
      <c r="F340" s="280" t="str">
        <f>"200"</f>
        <v>200</v>
      </c>
      <c r="G340" s="284"/>
      <c r="H340" s="410"/>
    </row>
    <row r="341" spans="1:22" s="134" customFormat="1" ht="38.25" hidden="1" customHeight="1">
      <c r="A341" s="388" t="s">
        <v>34</v>
      </c>
      <c r="B341" s="364">
        <v>208</v>
      </c>
      <c r="C341" s="365" t="str">
        <f t="shared" si="18"/>
        <v>07</v>
      </c>
      <c r="D341" s="365" t="str">
        <f t="shared" si="20"/>
        <v>07</v>
      </c>
      <c r="E341" s="366" t="s">
        <v>321</v>
      </c>
      <c r="F341" s="280"/>
      <c r="G341" s="282">
        <f>G342</f>
        <v>0</v>
      </c>
      <c r="H341" s="282">
        <f>H342</f>
        <v>0</v>
      </c>
      <c r="I341" s="136"/>
      <c r="J341" s="136"/>
      <c r="K341" s="136"/>
      <c r="L341" s="136"/>
      <c r="M341" s="133"/>
      <c r="V341" s="210"/>
    </row>
    <row r="342" spans="1:22" s="134" customFormat="1" ht="38.25" hidden="1" customHeight="1">
      <c r="A342" s="367" t="s">
        <v>1870</v>
      </c>
      <c r="B342" s="364">
        <v>208</v>
      </c>
      <c r="C342" s="365" t="str">
        <f t="shared" si="18"/>
        <v>07</v>
      </c>
      <c r="D342" s="365" t="str">
        <f t="shared" si="20"/>
        <v>07</v>
      </c>
      <c r="E342" s="366" t="s">
        <v>321</v>
      </c>
      <c r="F342" s="280" t="str">
        <f>"200"</f>
        <v>200</v>
      </c>
      <c r="G342" s="289"/>
      <c r="H342" s="411"/>
      <c r="I342" s="106"/>
      <c r="J342" s="106"/>
      <c r="K342" s="136"/>
      <c r="L342" s="136"/>
      <c r="M342" s="133"/>
      <c r="V342" s="210"/>
    </row>
    <row r="343" spans="1:22" s="134" customFormat="1" ht="73.5" hidden="1" customHeight="1">
      <c r="A343" s="389" t="s">
        <v>33</v>
      </c>
      <c r="B343" s="364">
        <v>208</v>
      </c>
      <c r="C343" s="365" t="str">
        <f t="shared" si="18"/>
        <v>07</v>
      </c>
      <c r="D343" s="365" t="str">
        <f t="shared" si="20"/>
        <v>07</v>
      </c>
      <c r="E343" s="366" t="s">
        <v>1925</v>
      </c>
      <c r="F343" s="280"/>
      <c r="G343" s="282">
        <f>G344</f>
        <v>0</v>
      </c>
      <c r="H343" s="282">
        <f>H344</f>
        <v>0</v>
      </c>
      <c r="I343" s="106"/>
      <c r="J343" s="106"/>
      <c r="K343" s="136"/>
      <c r="L343" s="136"/>
      <c r="M343" s="133"/>
      <c r="V343" s="210"/>
    </row>
    <row r="344" spans="1:22" ht="38.25" hidden="1" customHeight="1">
      <c r="A344" s="367" t="s">
        <v>1870</v>
      </c>
      <c r="B344" s="364">
        <v>208</v>
      </c>
      <c r="C344" s="365" t="str">
        <f t="shared" si="18"/>
        <v>07</v>
      </c>
      <c r="D344" s="365" t="str">
        <f t="shared" si="20"/>
        <v>07</v>
      </c>
      <c r="E344" s="366" t="s">
        <v>1925</v>
      </c>
      <c r="F344" s="280" t="str">
        <f>"200"</f>
        <v>200</v>
      </c>
      <c r="G344" s="289"/>
      <c r="H344" s="410"/>
      <c r="I344" s="106"/>
      <c r="J344" s="106"/>
      <c r="L344" s="106"/>
    </row>
    <row r="345" spans="1:22" s="140" customFormat="1" ht="21.75" hidden="1" customHeight="1">
      <c r="A345" s="347" t="s">
        <v>672</v>
      </c>
      <c r="B345" s="348">
        <v>208</v>
      </c>
      <c r="C345" s="349" t="str">
        <f t="shared" si="18"/>
        <v>07</v>
      </c>
      <c r="D345" s="281" t="str">
        <f>"09"</f>
        <v>09</v>
      </c>
      <c r="E345" s="350"/>
      <c r="F345" s="348"/>
      <c r="G345" s="351">
        <f>G346</f>
        <v>0</v>
      </c>
      <c r="H345" s="351">
        <f>H346</f>
        <v>0</v>
      </c>
      <c r="I345" s="172"/>
      <c r="J345" s="172"/>
      <c r="K345" s="172"/>
      <c r="L345" s="172"/>
      <c r="M345" s="139"/>
      <c r="V345" s="212"/>
    </row>
    <row r="346" spans="1:22" ht="39.75" hidden="1" customHeight="1">
      <c r="A346" s="368" t="s">
        <v>1841</v>
      </c>
      <c r="B346" s="364">
        <v>208</v>
      </c>
      <c r="C346" s="365" t="str">
        <f t="shared" si="18"/>
        <v>07</v>
      </c>
      <c r="D346" s="365" t="str">
        <f>"09"</f>
        <v>09</v>
      </c>
      <c r="E346" s="364" t="s">
        <v>1924</v>
      </c>
      <c r="F346" s="280"/>
      <c r="G346" s="282">
        <f>G347</f>
        <v>0</v>
      </c>
      <c r="H346" s="282">
        <f>H347</f>
        <v>0</v>
      </c>
      <c r="I346" s="106"/>
      <c r="J346" s="106"/>
      <c r="L346" s="106"/>
    </row>
    <row r="347" spans="1:22" ht="38.25" hidden="1" customHeight="1">
      <c r="A347" s="367" t="s">
        <v>1870</v>
      </c>
      <c r="B347" s="364">
        <v>208</v>
      </c>
      <c r="C347" s="365" t="str">
        <f t="shared" si="18"/>
        <v>07</v>
      </c>
      <c r="D347" s="365" t="str">
        <f>"09"</f>
        <v>09</v>
      </c>
      <c r="E347" s="364" t="s">
        <v>1924</v>
      </c>
      <c r="F347" s="280" t="str">
        <f>"200"</f>
        <v>200</v>
      </c>
      <c r="G347" s="284"/>
      <c r="H347" s="410"/>
    </row>
    <row r="348" spans="1:22" s="105" customFormat="1" ht="27.75" hidden="1" customHeight="1">
      <c r="A348" s="261" t="s">
        <v>100</v>
      </c>
      <c r="B348" s="259">
        <v>208</v>
      </c>
      <c r="C348" s="255" t="str">
        <f t="shared" ref="C348:C377" si="21">"08"</f>
        <v>08</v>
      </c>
      <c r="D348" s="484"/>
      <c r="E348" s="485"/>
      <c r="F348" s="259"/>
      <c r="G348" s="103">
        <f>G349+G371</f>
        <v>0</v>
      </c>
      <c r="H348" s="103">
        <f>H349+H371</f>
        <v>0</v>
      </c>
      <c r="I348" s="104"/>
      <c r="J348" s="104"/>
      <c r="K348" s="183"/>
      <c r="L348" s="104"/>
      <c r="M348" s="104"/>
      <c r="V348" s="209"/>
    </row>
    <row r="349" spans="1:22" ht="22.5" hidden="1" customHeight="1">
      <c r="A349" s="253" t="s">
        <v>101</v>
      </c>
      <c r="B349" s="251">
        <v>208</v>
      </c>
      <c r="C349" s="248" t="str">
        <f t="shared" si="21"/>
        <v>08</v>
      </c>
      <c r="D349" s="248" t="str">
        <f t="shared" ref="D349:D370" si="22">"01"</f>
        <v>01</v>
      </c>
      <c r="E349" s="478"/>
      <c r="F349" s="251"/>
      <c r="G349" s="115">
        <f>G350+G355+G358+G361+G363+G365+G352+G369+G367</f>
        <v>0</v>
      </c>
      <c r="H349" s="115">
        <f>H350+H355+H358+H361+H363+H365+H352+H369+H367</f>
        <v>0</v>
      </c>
    </row>
    <row r="350" spans="1:22" ht="60" hidden="1" customHeight="1">
      <c r="A350" s="276" t="s">
        <v>102</v>
      </c>
      <c r="B350" s="280">
        <v>208</v>
      </c>
      <c r="C350" s="281" t="str">
        <f t="shared" si="21"/>
        <v>08</v>
      </c>
      <c r="D350" s="281" t="str">
        <f t="shared" si="22"/>
        <v>01</v>
      </c>
      <c r="E350" s="390" t="s">
        <v>103</v>
      </c>
      <c r="F350" s="280"/>
      <c r="G350" s="282">
        <f>G351</f>
        <v>0</v>
      </c>
      <c r="H350" s="282">
        <f>H351</f>
        <v>0</v>
      </c>
    </row>
    <row r="351" spans="1:22" ht="39" hidden="1" customHeight="1">
      <c r="A351" s="291" t="s">
        <v>1870</v>
      </c>
      <c r="B351" s="280">
        <v>208</v>
      </c>
      <c r="C351" s="281" t="str">
        <f t="shared" si="21"/>
        <v>08</v>
      </c>
      <c r="D351" s="281" t="str">
        <f t="shared" si="22"/>
        <v>01</v>
      </c>
      <c r="E351" s="390" t="s">
        <v>103</v>
      </c>
      <c r="F351" s="280" t="str">
        <f>"200"</f>
        <v>200</v>
      </c>
      <c r="G351" s="284"/>
      <c r="H351" s="410"/>
    </row>
    <row r="352" spans="1:22" ht="39" hidden="1" customHeight="1">
      <c r="A352" s="253" t="s">
        <v>1882</v>
      </c>
      <c r="B352" s="251">
        <v>208</v>
      </c>
      <c r="C352" s="248" t="str">
        <f t="shared" si="21"/>
        <v>08</v>
      </c>
      <c r="D352" s="248" t="str">
        <f t="shared" si="22"/>
        <v>01</v>
      </c>
      <c r="E352" s="251" t="s">
        <v>1482</v>
      </c>
      <c r="F352" s="256"/>
      <c r="G352" s="222">
        <f>G354+G353</f>
        <v>0</v>
      </c>
      <c r="H352" s="222">
        <f>H354+H353</f>
        <v>0</v>
      </c>
    </row>
    <row r="353" spans="1:22" ht="99" hidden="1" customHeight="1">
      <c r="A353" s="250" t="s">
        <v>1867</v>
      </c>
      <c r="B353" s="251">
        <v>208</v>
      </c>
      <c r="C353" s="248" t="str">
        <f t="shared" si="21"/>
        <v>08</v>
      </c>
      <c r="D353" s="248" t="str">
        <f t="shared" si="22"/>
        <v>01</v>
      </c>
      <c r="E353" s="251" t="s">
        <v>1482</v>
      </c>
      <c r="F353" s="251" t="str">
        <f>"100"</f>
        <v>100</v>
      </c>
      <c r="G353" s="86"/>
      <c r="H353" s="353"/>
    </row>
    <row r="354" spans="1:22" ht="39" hidden="1" customHeight="1">
      <c r="A354" s="250" t="s">
        <v>1870</v>
      </c>
      <c r="B354" s="251">
        <v>208</v>
      </c>
      <c r="C354" s="248" t="str">
        <f t="shared" si="21"/>
        <v>08</v>
      </c>
      <c r="D354" s="248" t="str">
        <f t="shared" si="22"/>
        <v>01</v>
      </c>
      <c r="E354" s="251" t="s">
        <v>1482</v>
      </c>
      <c r="F354" s="251" t="str">
        <f>"200"</f>
        <v>200</v>
      </c>
      <c r="G354" s="89"/>
      <c r="H354" s="89"/>
    </row>
    <row r="355" spans="1:22" ht="39" hidden="1" customHeight="1">
      <c r="A355" s="254" t="s">
        <v>1883</v>
      </c>
      <c r="B355" s="251">
        <v>208</v>
      </c>
      <c r="C355" s="248" t="str">
        <f t="shared" si="21"/>
        <v>08</v>
      </c>
      <c r="D355" s="248" t="str">
        <f t="shared" si="22"/>
        <v>01</v>
      </c>
      <c r="E355" s="251" t="s">
        <v>105</v>
      </c>
      <c r="F355" s="251"/>
      <c r="G355" s="88">
        <f>G356+G357</f>
        <v>0</v>
      </c>
      <c r="H355" s="88">
        <f>H356+H357</f>
        <v>0</v>
      </c>
    </row>
    <row r="356" spans="1:22" ht="99" hidden="1" customHeight="1">
      <c r="A356" s="250" t="s">
        <v>1867</v>
      </c>
      <c r="B356" s="251">
        <v>208</v>
      </c>
      <c r="C356" s="248" t="str">
        <f t="shared" si="21"/>
        <v>08</v>
      </c>
      <c r="D356" s="248" t="str">
        <f t="shared" si="22"/>
        <v>01</v>
      </c>
      <c r="E356" s="251" t="s">
        <v>105</v>
      </c>
      <c r="F356" s="251" t="str">
        <f>"100"</f>
        <v>100</v>
      </c>
      <c r="G356" s="86"/>
      <c r="H356" s="353"/>
    </row>
    <row r="357" spans="1:22" ht="40.5" hidden="1" customHeight="1">
      <c r="A357" s="250" t="s">
        <v>1870</v>
      </c>
      <c r="B357" s="251">
        <v>208</v>
      </c>
      <c r="C357" s="248" t="str">
        <f t="shared" si="21"/>
        <v>08</v>
      </c>
      <c r="D357" s="248" t="str">
        <f t="shared" si="22"/>
        <v>01</v>
      </c>
      <c r="E357" s="251" t="s">
        <v>105</v>
      </c>
      <c r="F357" s="251" t="str">
        <f>"200"</f>
        <v>200</v>
      </c>
      <c r="G357" s="89"/>
      <c r="H357" s="89"/>
    </row>
    <row r="358" spans="1:22" ht="43.5" hidden="1" customHeight="1">
      <c r="A358" s="250" t="s">
        <v>1314</v>
      </c>
      <c r="B358" s="251">
        <v>208</v>
      </c>
      <c r="C358" s="248" t="str">
        <f t="shared" si="21"/>
        <v>08</v>
      </c>
      <c r="D358" s="248" t="str">
        <f t="shared" si="22"/>
        <v>01</v>
      </c>
      <c r="E358" s="251" t="s">
        <v>755</v>
      </c>
      <c r="F358" s="251"/>
      <c r="G358" s="88">
        <f>G359+G360</f>
        <v>0</v>
      </c>
      <c r="H358" s="353"/>
    </row>
    <row r="359" spans="1:22" ht="99.75" hidden="1" customHeight="1">
      <c r="A359" s="250" t="s">
        <v>1867</v>
      </c>
      <c r="B359" s="251">
        <v>208</v>
      </c>
      <c r="C359" s="248" t="str">
        <f t="shared" si="21"/>
        <v>08</v>
      </c>
      <c r="D359" s="248" t="str">
        <f t="shared" si="22"/>
        <v>01</v>
      </c>
      <c r="E359" s="251" t="s">
        <v>755</v>
      </c>
      <c r="F359" s="251" t="str">
        <f>"100"</f>
        <v>100</v>
      </c>
      <c r="G359" s="89"/>
      <c r="H359" s="353"/>
    </row>
    <row r="360" spans="1:22" ht="45.75" hidden="1" customHeight="1">
      <c r="A360" s="250" t="s">
        <v>1870</v>
      </c>
      <c r="B360" s="251">
        <v>208</v>
      </c>
      <c r="C360" s="248" t="str">
        <f t="shared" si="21"/>
        <v>08</v>
      </c>
      <c r="D360" s="248" t="str">
        <f t="shared" si="22"/>
        <v>01</v>
      </c>
      <c r="E360" s="251" t="s">
        <v>755</v>
      </c>
      <c r="F360" s="251">
        <v>200</v>
      </c>
      <c r="G360" s="89"/>
      <c r="H360" s="353"/>
    </row>
    <row r="361" spans="1:22" ht="39.75" hidden="1" customHeight="1">
      <c r="A361" s="391" t="s">
        <v>1863</v>
      </c>
      <c r="B361" s="364">
        <v>208</v>
      </c>
      <c r="C361" s="365" t="str">
        <f>"08"</f>
        <v>08</v>
      </c>
      <c r="D361" s="365" t="str">
        <f>"01"</f>
        <v>01</v>
      </c>
      <c r="E361" s="364" t="s">
        <v>1926</v>
      </c>
      <c r="F361" s="280"/>
      <c r="G361" s="290">
        <f>G362</f>
        <v>0</v>
      </c>
      <c r="H361" s="290">
        <f>H362</f>
        <v>0</v>
      </c>
    </row>
    <row r="362" spans="1:22" ht="39" hidden="1" customHeight="1">
      <c r="A362" s="250" t="s">
        <v>1870</v>
      </c>
      <c r="B362" s="364">
        <v>208</v>
      </c>
      <c r="C362" s="365" t="str">
        <f t="shared" si="21"/>
        <v>08</v>
      </c>
      <c r="D362" s="365" t="str">
        <f t="shared" si="22"/>
        <v>01</v>
      </c>
      <c r="E362" s="364" t="s">
        <v>1926</v>
      </c>
      <c r="F362" s="280" t="str">
        <f>"200"</f>
        <v>200</v>
      </c>
      <c r="G362" s="284"/>
      <c r="H362" s="410"/>
    </row>
    <row r="363" spans="1:22" s="134" customFormat="1" ht="39" hidden="1" customHeight="1">
      <c r="A363" s="368" t="s">
        <v>1841</v>
      </c>
      <c r="B363" s="364">
        <v>208</v>
      </c>
      <c r="C363" s="365" t="str">
        <f t="shared" si="21"/>
        <v>08</v>
      </c>
      <c r="D363" s="365" t="str">
        <f t="shared" si="22"/>
        <v>01</v>
      </c>
      <c r="E363" s="364" t="s">
        <v>1924</v>
      </c>
      <c r="F363" s="287"/>
      <c r="G363" s="282">
        <f>G364</f>
        <v>0</v>
      </c>
      <c r="H363" s="282">
        <f>H364</f>
        <v>0</v>
      </c>
      <c r="I363" s="133"/>
      <c r="J363" s="133"/>
      <c r="K363" s="136"/>
      <c r="L363" s="133"/>
      <c r="M363" s="133"/>
      <c r="V363" s="210"/>
    </row>
    <row r="364" spans="1:22" s="134" customFormat="1" ht="41.25" hidden="1" customHeight="1">
      <c r="A364" s="250" t="s">
        <v>1870</v>
      </c>
      <c r="B364" s="364">
        <v>208</v>
      </c>
      <c r="C364" s="365" t="str">
        <f t="shared" si="21"/>
        <v>08</v>
      </c>
      <c r="D364" s="365" t="str">
        <f t="shared" si="22"/>
        <v>01</v>
      </c>
      <c r="E364" s="364" t="s">
        <v>1924</v>
      </c>
      <c r="F364" s="280" t="str">
        <f>"200"</f>
        <v>200</v>
      </c>
      <c r="G364" s="345"/>
      <c r="H364" s="345"/>
      <c r="I364" s="133"/>
      <c r="J364" s="133"/>
      <c r="K364" s="136"/>
      <c r="L364" s="133"/>
      <c r="M364" s="133"/>
      <c r="V364" s="210"/>
    </row>
    <row r="365" spans="1:22" s="220" customFormat="1" ht="54" hidden="1" customHeight="1">
      <c r="A365" s="343" t="s">
        <v>1607</v>
      </c>
      <c r="B365" s="280">
        <v>208</v>
      </c>
      <c r="C365" s="281" t="str">
        <f t="shared" si="21"/>
        <v>08</v>
      </c>
      <c r="D365" s="281" t="str">
        <f t="shared" si="22"/>
        <v>01</v>
      </c>
      <c r="E365" s="280" t="s">
        <v>1927</v>
      </c>
      <c r="F365" s="287"/>
      <c r="G365" s="290">
        <f>G366</f>
        <v>0</v>
      </c>
      <c r="H365" s="290">
        <f>H366</f>
        <v>0</v>
      </c>
      <c r="I365" s="218"/>
      <c r="J365" s="218"/>
      <c r="K365" s="219"/>
      <c r="L365" s="218"/>
      <c r="M365" s="218"/>
      <c r="V365" s="221"/>
    </row>
    <row r="366" spans="1:22" s="220" customFormat="1" ht="41.25" hidden="1" customHeight="1">
      <c r="A366" s="250" t="s">
        <v>1870</v>
      </c>
      <c r="B366" s="280">
        <v>208</v>
      </c>
      <c r="C366" s="281" t="str">
        <f t="shared" si="21"/>
        <v>08</v>
      </c>
      <c r="D366" s="281" t="str">
        <f t="shared" si="22"/>
        <v>01</v>
      </c>
      <c r="E366" s="280" t="s">
        <v>1927</v>
      </c>
      <c r="F366" s="280" t="str">
        <f>"200"</f>
        <v>200</v>
      </c>
      <c r="G366" s="345"/>
      <c r="H366" s="410"/>
      <c r="I366" s="218"/>
      <c r="J366" s="218"/>
      <c r="K366" s="219"/>
      <c r="L366" s="218"/>
      <c r="M366" s="218"/>
      <c r="V366" s="221"/>
    </row>
    <row r="367" spans="1:22" s="134" customFormat="1" ht="78.75" hidden="1" customHeight="1">
      <c r="A367" s="253" t="s">
        <v>1807</v>
      </c>
      <c r="B367" s="251">
        <v>208</v>
      </c>
      <c r="C367" s="248" t="str">
        <f t="shared" si="21"/>
        <v>08</v>
      </c>
      <c r="D367" s="248" t="str">
        <f t="shared" si="22"/>
        <v>01</v>
      </c>
      <c r="E367" s="249" t="s">
        <v>1895</v>
      </c>
      <c r="F367" s="256"/>
      <c r="G367" s="203">
        <f>G368</f>
        <v>0</v>
      </c>
      <c r="H367" s="203">
        <f>H368</f>
        <v>0</v>
      </c>
      <c r="I367" s="133"/>
      <c r="J367" s="133"/>
      <c r="K367" s="136"/>
      <c r="L367" s="133"/>
      <c r="M367" s="133"/>
      <c r="V367" s="210"/>
    </row>
    <row r="368" spans="1:22" s="134" customFormat="1" ht="96" hidden="1" customHeight="1">
      <c r="A368" s="250" t="s">
        <v>1867</v>
      </c>
      <c r="B368" s="251">
        <v>208</v>
      </c>
      <c r="C368" s="248" t="str">
        <f t="shared" si="21"/>
        <v>08</v>
      </c>
      <c r="D368" s="248" t="str">
        <f t="shared" si="22"/>
        <v>01</v>
      </c>
      <c r="E368" s="249" t="s">
        <v>1895</v>
      </c>
      <c r="F368" s="251" t="str">
        <f>"100"</f>
        <v>100</v>
      </c>
      <c r="G368" s="244">
        <v>0</v>
      </c>
      <c r="H368" s="352">
        <v>0</v>
      </c>
      <c r="I368" s="133"/>
      <c r="J368" s="133"/>
      <c r="K368" s="136"/>
      <c r="L368" s="133"/>
      <c r="M368" s="133"/>
      <c r="V368" s="210"/>
    </row>
    <row r="369" spans="1:22" s="134" customFormat="1" ht="37.5" hidden="1" customHeight="1">
      <c r="A369" s="253" t="s">
        <v>1766</v>
      </c>
      <c r="B369" s="251">
        <v>208</v>
      </c>
      <c r="C369" s="248" t="str">
        <f>"08"</f>
        <v>08</v>
      </c>
      <c r="D369" s="248" t="str">
        <f t="shared" si="22"/>
        <v>01</v>
      </c>
      <c r="E369" s="251" t="s">
        <v>1438</v>
      </c>
      <c r="F369" s="256"/>
      <c r="G369" s="86">
        <f>G370</f>
        <v>0</v>
      </c>
      <c r="H369" s="352"/>
      <c r="I369" s="133"/>
      <c r="J369" s="133"/>
      <c r="K369" s="136"/>
      <c r="L369" s="133"/>
      <c r="M369" s="133"/>
      <c r="V369" s="210"/>
    </row>
    <row r="370" spans="1:22" s="134" customFormat="1" ht="40.5" hidden="1" customHeight="1">
      <c r="A370" s="250" t="s">
        <v>1870</v>
      </c>
      <c r="B370" s="251">
        <v>208</v>
      </c>
      <c r="C370" s="248" t="str">
        <f t="shared" si="21"/>
        <v>08</v>
      </c>
      <c r="D370" s="248" t="str">
        <f t="shared" si="22"/>
        <v>01</v>
      </c>
      <c r="E370" s="251" t="s">
        <v>1438</v>
      </c>
      <c r="F370" s="251" t="str">
        <f>"200"</f>
        <v>200</v>
      </c>
      <c r="G370" s="86"/>
      <c r="H370" s="352"/>
      <c r="I370" s="133"/>
      <c r="J370" s="133"/>
      <c r="K370" s="136"/>
      <c r="L370" s="133"/>
      <c r="M370" s="133"/>
      <c r="V370" s="210"/>
    </row>
    <row r="371" spans="1:22" ht="21.75" hidden="1" customHeight="1">
      <c r="A371" s="253" t="s">
        <v>737</v>
      </c>
      <c r="B371" s="251">
        <v>208</v>
      </c>
      <c r="C371" s="248" t="str">
        <f t="shared" si="21"/>
        <v>08</v>
      </c>
      <c r="D371" s="248" t="str">
        <f t="shared" ref="D371:D377" si="23">"04"</f>
        <v>04</v>
      </c>
      <c r="E371" s="478"/>
      <c r="F371" s="251"/>
      <c r="G371" s="115">
        <f>G372+G375</f>
        <v>0</v>
      </c>
      <c r="H371" s="115">
        <f>H372+H375</f>
        <v>0</v>
      </c>
    </row>
    <row r="372" spans="1:22" ht="18.75" hidden="1" customHeight="1">
      <c r="A372" s="253" t="s">
        <v>920</v>
      </c>
      <c r="B372" s="251">
        <v>208</v>
      </c>
      <c r="C372" s="248" t="str">
        <f t="shared" si="21"/>
        <v>08</v>
      </c>
      <c r="D372" s="248" t="str">
        <f t="shared" si="23"/>
        <v>04</v>
      </c>
      <c r="E372" s="251" t="s">
        <v>543</v>
      </c>
      <c r="F372" s="251"/>
      <c r="G372" s="88">
        <f>G373+G374</f>
        <v>0</v>
      </c>
      <c r="H372" s="88">
        <f>H373+H374</f>
        <v>0</v>
      </c>
    </row>
    <row r="373" spans="1:22" ht="99" hidden="1" customHeight="1">
      <c r="A373" s="250" t="s">
        <v>1867</v>
      </c>
      <c r="B373" s="251">
        <v>208</v>
      </c>
      <c r="C373" s="248" t="str">
        <f t="shared" si="21"/>
        <v>08</v>
      </c>
      <c r="D373" s="248" t="str">
        <f t="shared" si="23"/>
        <v>04</v>
      </c>
      <c r="E373" s="251" t="s">
        <v>543</v>
      </c>
      <c r="F373" s="251" t="str">
        <f>"100"</f>
        <v>100</v>
      </c>
      <c r="G373" s="86"/>
      <c r="H373" s="353"/>
    </row>
    <row r="374" spans="1:22" ht="40.5" hidden="1" customHeight="1">
      <c r="A374" s="250" t="s">
        <v>1870</v>
      </c>
      <c r="B374" s="251">
        <v>208</v>
      </c>
      <c r="C374" s="248" t="str">
        <f t="shared" si="21"/>
        <v>08</v>
      </c>
      <c r="D374" s="248" t="str">
        <f t="shared" si="23"/>
        <v>04</v>
      </c>
      <c r="E374" s="251" t="s">
        <v>543</v>
      </c>
      <c r="F374" s="251" t="str">
        <f>"200"</f>
        <v>200</v>
      </c>
      <c r="G374" s="86"/>
      <c r="H374" s="353"/>
    </row>
    <row r="375" spans="1:22" ht="29.25" hidden="1" customHeight="1">
      <c r="A375" s="254" t="s">
        <v>1884</v>
      </c>
      <c r="B375" s="251">
        <v>208</v>
      </c>
      <c r="C375" s="248" t="str">
        <f t="shared" si="21"/>
        <v>08</v>
      </c>
      <c r="D375" s="248" t="str">
        <f t="shared" si="23"/>
        <v>04</v>
      </c>
      <c r="E375" s="251" t="s">
        <v>675</v>
      </c>
      <c r="F375" s="251"/>
      <c r="G375" s="88">
        <f>G376+G377</f>
        <v>0</v>
      </c>
      <c r="H375" s="88">
        <f>H376+H377</f>
        <v>0</v>
      </c>
    </row>
    <row r="376" spans="1:22" ht="102" hidden="1" customHeight="1">
      <c r="A376" s="250" t="s">
        <v>1867</v>
      </c>
      <c r="B376" s="251">
        <v>208</v>
      </c>
      <c r="C376" s="248" t="str">
        <f t="shared" si="21"/>
        <v>08</v>
      </c>
      <c r="D376" s="248" t="str">
        <f t="shared" si="23"/>
        <v>04</v>
      </c>
      <c r="E376" s="251" t="s">
        <v>675</v>
      </c>
      <c r="F376" s="251" t="str">
        <f>"100"</f>
        <v>100</v>
      </c>
      <c r="G376" s="89"/>
      <c r="H376" s="353"/>
    </row>
    <row r="377" spans="1:22" ht="36" hidden="1" customHeight="1">
      <c r="A377" s="250" t="s">
        <v>1870</v>
      </c>
      <c r="B377" s="251">
        <v>208</v>
      </c>
      <c r="C377" s="248" t="str">
        <f t="shared" si="21"/>
        <v>08</v>
      </c>
      <c r="D377" s="248" t="str">
        <f t="shared" si="23"/>
        <v>04</v>
      </c>
      <c r="E377" s="251" t="s">
        <v>675</v>
      </c>
      <c r="F377" s="251" t="str">
        <f>"200"</f>
        <v>200</v>
      </c>
      <c r="G377" s="89"/>
      <c r="H377" s="353"/>
    </row>
    <row r="378" spans="1:22" s="105" customFormat="1" ht="18.75" hidden="1" customHeight="1">
      <c r="A378" s="285" t="s">
        <v>1029</v>
      </c>
      <c r="B378" s="277">
        <v>208</v>
      </c>
      <c r="C378" s="278">
        <v>11</v>
      </c>
      <c r="D378" s="486"/>
      <c r="E378" s="487"/>
      <c r="F378" s="277"/>
      <c r="G378" s="346">
        <f>G379</f>
        <v>0</v>
      </c>
      <c r="H378" s="346">
        <f>H379</f>
        <v>0</v>
      </c>
      <c r="I378" s="104"/>
      <c r="J378" s="104"/>
      <c r="K378" s="183"/>
      <c r="L378" s="104"/>
      <c r="M378" s="104"/>
      <c r="V378" s="209"/>
    </row>
    <row r="379" spans="1:22" ht="17.25" hidden="1" customHeight="1">
      <c r="A379" s="276" t="s">
        <v>1030</v>
      </c>
      <c r="B379" s="280">
        <v>208</v>
      </c>
      <c r="C379" s="281">
        <v>11</v>
      </c>
      <c r="D379" s="281" t="str">
        <f>"01"</f>
        <v>01</v>
      </c>
      <c r="E379" s="488"/>
      <c r="F379" s="280"/>
      <c r="G379" s="282">
        <f>G380+G382</f>
        <v>0</v>
      </c>
      <c r="H379" s="282">
        <f>H380+H382</f>
        <v>0</v>
      </c>
    </row>
    <row r="380" spans="1:22" ht="36.75" hidden="1" customHeight="1">
      <c r="A380" s="276" t="s">
        <v>1107</v>
      </c>
      <c r="B380" s="280">
        <v>208</v>
      </c>
      <c r="C380" s="281">
        <v>11</v>
      </c>
      <c r="D380" s="281" t="str">
        <f>"01"</f>
        <v>01</v>
      </c>
      <c r="E380" s="280" t="s">
        <v>1031</v>
      </c>
      <c r="F380" s="280"/>
      <c r="G380" s="282">
        <f>G381</f>
        <v>0</v>
      </c>
      <c r="H380" s="282">
        <f>H381</f>
        <v>0</v>
      </c>
    </row>
    <row r="381" spans="1:22" ht="40.5" hidden="1" customHeight="1">
      <c r="A381" s="291" t="s">
        <v>1870</v>
      </c>
      <c r="B381" s="280">
        <v>208</v>
      </c>
      <c r="C381" s="281">
        <v>11</v>
      </c>
      <c r="D381" s="281" t="str">
        <f>"01"</f>
        <v>01</v>
      </c>
      <c r="E381" s="280" t="s">
        <v>1031</v>
      </c>
      <c r="F381" s="280" t="str">
        <f>"200"</f>
        <v>200</v>
      </c>
      <c r="G381" s="284">
        <v>0</v>
      </c>
      <c r="H381" s="410"/>
    </row>
    <row r="382" spans="1:22" s="134" customFormat="1" ht="36" hidden="1" customHeight="1">
      <c r="A382" s="392" t="s">
        <v>989</v>
      </c>
      <c r="B382" s="364">
        <v>208</v>
      </c>
      <c r="C382" s="365">
        <v>11</v>
      </c>
      <c r="D382" s="365" t="str">
        <f>"01"</f>
        <v>01</v>
      </c>
      <c r="E382" s="364" t="s">
        <v>1928</v>
      </c>
      <c r="F382" s="387"/>
      <c r="G382" s="282">
        <f>G383</f>
        <v>0</v>
      </c>
      <c r="H382" s="282">
        <f>H383</f>
        <v>0</v>
      </c>
      <c r="I382" s="133"/>
      <c r="J382" s="133"/>
      <c r="K382" s="136"/>
      <c r="L382" s="133"/>
      <c r="M382" s="133"/>
      <c r="V382" s="210"/>
    </row>
    <row r="383" spans="1:22" s="134" customFormat="1" ht="37.5" hidden="1" customHeight="1">
      <c r="A383" s="367" t="s">
        <v>1870</v>
      </c>
      <c r="B383" s="364">
        <v>208</v>
      </c>
      <c r="C383" s="365">
        <v>11</v>
      </c>
      <c r="D383" s="365" t="str">
        <f>"01"</f>
        <v>01</v>
      </c>
      <c r="E383" s="364" t="s">
        <v>1928</v>
      </c>
      <c r="F383" s="364" t="str">
        <f>"200"</f>
        <v>200</v>
      </c>
      <c r="G383" s="289"/>
      <c r="H383" s="411">
        <v>0</v>
      </c>
      <c r="I383" s="133"/>
      <c r="J383" s="133"/>
      <c r="K383" s="136"/>
      <c r="L383" s="133"/>
      <c r="M383" s="133"/>
      <c r="V383" s="210"/>
    </row>
    <row r="384" spans="1:22" ht="42" hidden="1" customHeight="1">
      <c r="A384" s="267" t="s">
        <v>1956</v>
      </c>
      <c r="B384" s="251"/>
      <c r="C384" s="248"/>
      <c r="D384" s="248"/>
      <c r="E384" s="251"/>
      <c r="F384" s="251"/>
      <c r="G384" s="102"/>
      <c r="H384" s="102"/>
    </row>
    <row r="385" spans="1:22" ht="18.75" hidden="1" customHeight="1">
      <c r="A385" s="253" t="s">
        <v>841</v>
      </c>
      <c r="B385" s="259"/>
      <c r="C385" s="255"/>
      <c r="D385" s="248"/>
      <c r="E385" s="251"/>
      <c r="F385" s="251"/>
      <c r="G385" s="171"/>
      <c r="H385" s="171"/>
    </row>
    <row r="386" spans="1:22" s="118" customFormat="1" ht="40.5" hidden="1" customHeight="1">
      <c r="A386" s="253" t="s">
        <v>176</v>
      </c>
      <c r="B386" s="251"/>
      <c r="C386" s="248"/>
      <c r="D386" s="248"/>
      <c r="E386" s="478"/>
      <c r="F386" s="251"/>
      <c r="G386" s="171"/>
      <c r="H386" s="171"/>
      <c r="I386" s="117"/>
      <c r="J386" s="117"/>
      <c r="K386" s="106"/>
      <c r="L386" s="117"/>
      <c r="M386" s="117"/>
      <c r="V386" s="208"/>
    </row>
    <row r="387" spans="1:22" ht="18.75" hidden="1" customHeight="1">
      <c r="A387" s="253" t="s">
        <v>920</v>
      </c>
      <c r="B387" s="251"/>
      <c r="C387" s="248"/>
      <c r="D387" s="248"/>
      <c r="E387" s="251"/>
      <c r="F387" s="251"/>
      <c r="G387" s="88"/>
      <c r="H387" s="88"/>
    </row>
    <row r="388" spans="1:22" ht="96.75" hidden="1" customHeight="1">
      <c r="A388" s="250" t="s">
        <v>1867</v>
      </c>
      <c r="B388" s="251"/>
      <c r="C388" s="248"/>
      <c r="D388" s="248"/>
      <c r="E388" s="251"/>
      <c r="F388" s="251"/>
      <c r="G388" s="89"/>
      <c r="H388" s="353"/>
    </row>
    <row r="389" spans="1:22" ht="40.5" hidden="1" customHeight="1">
      <c r="A389" s="250" t="s">
        <v>1870</v>
      </c>
      <c r="B389" s="251"/>
      <c r="C389" s="248"/>
      <c r="D389" s="248"/>
      <c r="E389" s="251"/>
      <c r="F389" s="251"/>
      <c r="G389" s="89"/>
      <c r="H389" s="353"/>
    </row>
    <row r="390" spans="1:22" ht="18" hidden="1" customHeight="1">
      <c r="A390" s="253" t="s">
        <v>1508</v>
      </c>
      <c r="B390" s="259"/>
      <c r="C390" s="248"/>
      <c r="D390" s="248"/>
      <c r="E390" s="478"/>
      <c r="F390" s="251"/>
      <c r="G390" s="171"/>
      <c r="H390" s="353"/>
    </row>
    <row r="391" spans="1:22" ht="18" hidden="1" customHeight="1">
      <c r="A391" s="270" t="s">
        <v>669</v>
      </c>
      <c r="B391" s="259"/>
      <c r="C391" s="248"/>
      <c r="D391" s="248"/>
      <c r="E391" s="251"/>
      <c r="F391" s="251"/>
      <c r="G391" s="171"/>
      <c r="H391" s="353"/>
    </row>
    <row r="392" spans="1:22" ht="15.75" hidden="1" customHeight="1">
      <c r="A392" s="262" t="s">
        <v>1868</v>
      </c>
      <c r="B392" s="259"/>
      <c r="C392" s="248"/>
      <c r="D392" s="248"/>
      <c r="E392" s="251"/>
      <c r="F392" s="251"/>
      <c r="G392" s="86"/>
      <c r="H392" s="353"/>
    </row>
    <row r="393" spans="1:22" s="107" customFormat="1" ht="18.75" hidden="1" customHeight="1">
      <c r="A393" s="250" t="s">
        <v>540</v>
      </c>
      <c r="B393" s="273"/>
      <c r="C393" s="248"/>
      <c r="D393" s="248"/>
      <c r="E393" s="263"/>
      <c r="F393" s="263"/>
      <c r="G393" s="88"/>
      <c r="H393" s="353"/>
      <c r="I393" s="106"/>
      <c r="J393" s="106"/>
      <c r="K393" s="106"/>
      <c r="L393" s="106"/>
      <c r="M393" s="106"/>
      <c r="V393" s="208"/>
    </row>
    <row r="394" spans="1:22" s="107" customFormat="1" ht="18.75" hidden="1" customHeight="1">
      <c r="A394" s="262" t="s">
        <v>1885</v>
      </c>
      <c r="B394" s="251"/>
      <c r="C394" s="248"/>
      <c r="D394" s="248"/>
      <c r="E394" s="263"/>
      <c r="F394" s="263"/>
      <c r="G394" s="89"/>
      <c r="H394" s="353"/>
      <c r="I394" s="106"/>
      <c r="J394" s="106"/>
      <c r="K394" s="106"/>
      <c r="L394" s="106"/>
      <c r="M394" s="106"/>
      <c r="V394" s="208"/>
    </row>
    <row r="395" spans="1:22" s="107" customFormat="1" ht="54" hidden="1" customHeight="1">
      <c r="A395" s="271" t="s">
        <v>549</v>
      </c>
      <c r="B395" s="251"/>
      <c r="C395" s="248"/>
      <c r="D395" s="248"/>
      <c r="E395" s="263"/>
      <c r="F395" s="263"/>
      <c r="G395" s="88"/>
      <c r="H395" s="353"/>
      <c r="I395" s="106"/>
      <c r="J395" s="106"/>
      <c r="K395" s="106"/>
      <c r="L395" s="106"/>
      <c r="M395" s="106"/>
      <c r="V395" s="208"/>
    </row>
    <row r="396" spans="1:22" s="107" customFormat="1" ht="36.75" hidden="1" customHeight="1">
      <c r="A396" s="250" t="s">
        <v>1427</v>
      </c>
      <c r="B396" s="251"/>
      <c r="C396" s="248"/>
      <c r="D396" s="248"/>
      <c r="E396" s="263"/>
      <c r="F396" s="263"/>
      <c r="G396" s="89"/>
      <c r="H396" s="353"/>
      <c r="I396" s="106"/>
      <c r="J396" s="106"/>
      <c r="K396" s="106"/>
      <c r="L396" s="106"/>
      <c r="M396" s="106"/>
      <c r="V396" s="208"/>
    </row>
    <row r="397" spans="1:22" s="107" customFormat="1" ht="53.25" hidden="1" customHeight="1">
      <c r="A397" s="272" t="s">
        <v>709</v>
      </c>
      <c r="B397" s="251"/>
      <c r="C397" s="248"/>
      <c r="D397" s="248"/>
      <c r="E397" s="251"/>
      <c r="F397" s="263"/>
      <c r="G397" s="89"/>
      <c r="H397" s="353"/>
      <c r="I397" s="106"/>
      <c r="J397" s="106"/>
      <c r="K397" s="106"/>
      <c r="L397" s="106"/>
      <c r="M397" s="106"/>
      <c r="V397" s="208"/>
    </row>
    <row r="398" spans="1:22" s="107" customFormat="1" ht="39" hidden="1" customHeight="1">
      <c r="A398" s="250" t="s">
        <v>1870</v>
      </c>
      <c r="B398" s="251"/>
      <c r="C398" s="248"/>
      <c r="D398" s="248"/>
      <c r="E398" s="251"/>
      <c r="F398" s="251"/>
      <c r="G398" s="89"/>
      <c r="H398" s="353"/>
      <c r="I398" s="106"/>
      <c r="J398" s="106"/>
      <c r="K398" s="106"/>
      <c r="L398" s="106"/>
      <c r="M398" s="106"/>
      <c r="V398" s="208"/>
    </row>
    <row r="399" spans="1:22" s="105" customFormat="1" ht="18.75" hidden="1" customHeight="1">
      <c r="A399" s="276" t="s">
        <v>806</v>
      </c>
      <c r="B399" s="277"/>
      <c r="C399" s="278"/>
      <c r="D399" s="486"/>
      <c r="E399" s="487"/>
      <c r="F399" s="277"/>
      <c r="G399" s="279"/>
      <c r="H399" s="279"/>
      <c r="I399" s="104"/>
      <c r="J399" s="104"/>
      <c r="K399" s="183"/>
      <c r="L399" s="104"/>
      <c r="M399" s="104"/>
      <c r="V399" s="209"/>
    </row>
    <row r="400" spans="1:22" ht="20.25" hidden="1" customHeight="1">
      <c r="A400" s="276" t="s">
        <v>1758</v>
      </c>
      <c r="B400" s="280"/>
      <c r="C400" s="281"/>
      <c r="D400" s="281"/>
      <c r="E400" s="488"/>
      <c r="F400" s="280"/>
      <c r="G400" s="282"/>
      <c r="H400" s="282"/>
    </row>
    <row r="401" spans="1:22" ht="40.5" hidden="1" customHeight="1">
      <c r="A401" s="276" t="s">
        <v>414</v>
      </c>
      <c r="B401" s="280"/>
      <c r="C401" s="281"/>
      <c r="D401" s="281"/>
      <c r="E401" s="390"/>
      <c r="F401" s="280"/>
      <c r="G401" s="282"/>
      <c r="H401" s="282"/>
    </row>
    <row r="402" spans="1:22" ht="17.25" hidden="1" customHeight="1">
      <c r="A402" s="283" t="s">
        <v>1885</v>
      </c>
      <c r="B402" s="280"/>
      <c r="C402" s="281"/>
      <c r="D402" s="281"/>
      <c r="E402" s="390"/>
      <c r="F402" s="280"/>
      <c r="G402" s="284"/>
      <c r="H402" s="410"/>
    </row>
    <row r="403" spans="1:22" ht="24.75" hidden="1" customHeight="1">
      <c r="A403" s="261" t="s">
        <v>416</v>
      </c>
      <c r="B403" s="251"/>
      <c r="C403" s="255"/>
      <c r="D403" s="248"/>
      <c r="E403" s="251"/>
      <c r="F403" s="251"/>
      <c r="G403" s="88"/>
      <c r="H403" s="353"/>
    </row>
    <row r="404" spans="1:22" ht="59.25" hidden="1" customHeight="1">
      <c r="A404" s="253" t="s">
        <v>417</v>
      </c>
      <c r="B404" s="251"/>
      <c r="C404" s="248"/>
      <c r="D404" s="248"/>
      <c r="E404" s="251"/>
      <c r="F404" s="251"/>
      <c r="G404" s="88"/>
      <c r="H404" s="353"/>
    </row>
    <row r="405" spans="1:22" ht="21" hidden="1" customHeight="1">
      <c r="A405" s="253" t="s">
        <v>923</v>
      </c>
      <c r="B405" s="251"/>
      <c r="C405" s="248"/>
      <c r="D405" s="248"/>
      <c r="E405" s="251"/>
      <c r="F405" s="251"/>
      <c r="G405" s="88"/>
      <c r="H405" s="353"/>
    </row>
    <row r="406" spans="1:22" ht="22.5" hidden="1" customHeight="1">
      <c r="A406" s="253" t="s">
        <v>104</v>
      </c>
      <c r="B406" s="251"/>
      <c r="C406" s="248"/>
      <c r="D406" s="248"/>
      <c r="E406" s="251"/>
      <c r="F406" s="274"/>
      <c r="G406" s="89"/>
      <c r="H406" s="353"/>
    </row>
    <row r="407" spans="1:22" s="105" customFormat="1" ht="23.25" hidden="1" customHeight="1">
      <c r="A407" s="285" t="s">
        <v>1064</v>
      </c>
      <c r="B407" s="277"/>
      <c r="C407" s="278"/>
      <c r="D407" s="278"/>
      <c r="E407" s="286"/>
      <c r="F407" s="277"/>
      <c r="G407" s="279"/>
      <c r="H407" s="279"/>
      <c r="I407" s="104"/>
      <c r="J407" s="104"/>
      <c r="K407" s="183"/>
      <c r="L407" s="104"/>
      <c r="M407" s="104"/>
      <c r="V407" s="209"/>
    </row>
    <row r="408" spans="1:22" ht="61.5" hidden="1" customHeight="1">
      <c r="A408" s="276" t="s">
        <v>1861</v>
      </c>
      <c r="B408" s="280"/>
      <c r="C408" s="281"/>
      <c r="D408" s="281"/>
      <c r="E408" s="280"/>
      <c r="F408" s="280"/>
      <c r="G408" s="282"/>
      <c r="H408" s="282"/>
    </row>
    <row r="409" spans="1:22" ht="24.75" hidden="1" customHeight="1">
      <c r="A409" s="276" t="s">
        <v>1063</v>
      </c>
      <c r="B409" s="280"/>
      <c r="C409" s="281"/>
      <c r="D409" s="281"/>
      <c r="E409" s="280"/>
      <c r="F409" s="280"/>
      <c r="G409" s="284"/>
      <c r="H409" s="410"/>
    </row>
    <row r="410" spans="1:22" ht="6.75" hidden="1" customHeight="1">
      <c r="A410" s="283" t="s">
        <v>1885</v>
      </c>
      <c r="B410" s="280"/>
      <c r="C410" s="281"/>
      <c r="D410" s="281"/>
      <c r="E410" s="280"/>
      <c r="F410" s="287"/>
      <c r="G410" s="284"/>
      <c r="H410" s="410"/>
    </row>
    <row r="411" spans="1:22" ht="40.5" hidden="1" customHeight="1">
      <c r="A411" s="253" t="s">
        <v>1106</v>
      </c>
      <c r="B411" s="251"/>
      <c r="C411" s="248"/>
      <c r="D411" s="248"/>
      <c r="E411" s="251"/>
      <c r="F411" s="251"/>
      <c r="G411" s="89"/>
      <c r="H411" s="353"/>
    </row>
    <row r="412" spans="1:22" s="140" customFormat="1" ht="22.5" hidden="1" customHeight="1">
      <c r="A412" s="264" t="s">
        <v>1765</v>
      </c>
      <c r="B412" s="265"/>
      <c r="C412" s="275"/>
      <c r="D412" s="275"/>
      <c r="E412" s="265"/>
      <c r="F412" s="265"/>
      <c r="G412" s="141"/>
      <c r="H412" s="412"/>
      <c r="I412" s="139"/>
      <c r="J412" s="139"/>
      <c r="K412" s="172"/>
      <c r="L412" s="139"/>
      <c r="M412" s="139"/>
      <c r="V412" s="212"/>
    </row>
    <row r="413" spans="1:22" ht="76.5" hidden="1" customHeight="1">
      <c r="A413" s="250" t="s">
        <v>1760</v>
      </c>
      <c r="B413" s="251"/>
      <c r="C413" s="256"/>
      <c r="D413" s="256"/>
      <c r="E413" s="251"/>
      <c r="F413" s="256"/>
      <c r="G413" s="89"/>
      <c r="H413" s="353"/>
    </row>
    <row r="414" spans="1:22" ht="18" hidden="1" customHeight="1">
      <c r="A414" s="262" t="s">
        <v>1885</v>
      </c>
      <c r="B414" s="251"/>
      <c r="C414" s="256"/>
      <c r="D414" s="256"/>
      <c r="E414" s="251"/>
      <c r="F414" s="256"/>
      <c r="G414" s="89"/>
      <c r="H414" s="353"/>
    </row>
    <row r="415" spans="1:22" s="140" customFormat="1" ht="18.75" hidden="1" customHeight="1">
      <c r="A415" s="264" t="s">
        <v>101</v>
      </c>
      <c r="B415" s="265"/>
      <c r="C415" s="266"/>
      <c r="D415" s="266"/>
      <c r="E415" s="265"/>
      <c r="F415" s="265"/>
      <c r="G415" s="141"/>
      <c r="H415" s="412"/>
      <c r="I415" s="139"/>
      <c r="J415" s="139"/>
      <c r="K415" s="172"/>
      <c r="L415" s="139"/>
      <c r="M415" s="139"/>
      <c r="V415" s="212"/>
    </row>
    <row r="416" spans="1:22" ht="40.5" hidden="1" customHeight="1">
      <c r="A416" s="253" t="s">
        <v>1888</v>
      </c>
      <c r="B416" s="251"/>
      <c r="C416" s="248"/>
      <c r="D416" s="248"/>
      <c r="E416" s="251"/>
      <c r="F416" s="251"/>
      <c r="G416" s="88"/>
      <c r="H416" s="353"/>
    </row>
    <row r="417" spans="1:22" ht="17.25" hidden="1" customHeight="1">
      <c r="A417" s="262" t="s">
        <v>1885</v>
      </c>
      <c r="B417" s="251"/>
      <c r="C417" s="248"/>
      <c r="D417" s="248"/>
      <c r="E417" s="251"/>
      <c r="F417" s="256"/>
      <c r="G417" s="89"/>
      <c r="H417" s="353"/>
    </row>
    <row r="418" spans="1:22" ht="1.5" hidden="1" customHeight="1">
      <c r="A418" s="253" t="s">
        <v>1106</v>
      </c>
      <c r="B418" s="251"/>
      <c r="C418" s="248"/>
      <c r="D418" s="248"/>
      <c r="E418" s="251"/>
      <c r="F418" s="256"/>
      <c r="G418" s="89"/>
      <c r="H418" s="353"/>
    </row>
    <row r="419" spans="1:22" s="105" customFormat="1" ht="36.75" hidden="1" customHeight="1">
      <c r="A419" s="253" t="s">
        <v>763</v>
      </c>
      <c r="B419" s="259"/>
      <c r="C419" s="255"/>
      <c r="D419" s="248"/>
      <c r="E419" s="485"/>
      <c r="F419" s="259"/>
      <c r="G419" s="116"/>
      <c r="H419" s="116"/>
      <c r="I419" s="104"/>
      <c r="J419" s="104"/>
      <c r="K419" s="183"/>
      <c r="L419" s="104"/>
      <c r="M419" s="104"/>
      <c r="V419" s="209"/>
    </row>
    <row r="420" spans="1:22" ht="37.5" hidden="1" customHeight="1">
      <c r="A420" s="253" t="s">
        <v>764</v>
      </c>
      <c r="B420" s="251"/>
      <c r="C420" s="248"/>
      <c r="D420" s="248"/>
      <c r="E420" s="251"/>
      <c r="F420" s="251"/>
      <c r="G420" s="88"/>
      <c r="H420" s="88"/>
    </row>
    <row r="421" spans="1:22" ht="21" hidden="1" customHeight="1">
      <c r="A421" s="270" t="s">
        <v>183</v>
      </c>
      <c r="B421" s="251"/>
      <c r="C421" s="248"/>
      <c r="D421" s="248"/>
      <c r="E421" s="251"/>
      <c r="F421" s="251"/>
      <c r="G421" s="88"/>
      <c r="H421" s="88"/>
    </row>
    <row r="422" spans="1:22" ht="36.75" hidden="1" customHeight="1">
      <c r="A422" s="254" t="s">
        <v>1886</v>
      </c>
      <c r="B422" s="251"/>
      <c r="C422" s="248"/>
      <c r="D422" s="248"/>
      <c r="E422" s="251"/>
      <c r="F422" s="251"/>
      <c r="G422" s="89"/>
      <c r="H422" s="353"/>
    </row>
    <row r="423" spans="1:22" s="105" customFormat="1" ht="60" hidden="1" customHeight="1">
      <c r="A423" s="253" t="s">
        <v>352</v>
      </c>
      <c r="B423" s="259"/>
      <c r="C423" s="255"/>
      <c r="D423" s="484"/>
      <c r="E423" s="485"/>
      <c r="F423" s="259"/>
      <c r="G423" s="119"/>
      <c r="H423" s="119"/>
      <c r="I423" s="104"/>
      <c r="J423" s="104"/>
      <c r="K423" s="183"/>
      <c r="L423" s="104"/>
      <c r="M423" s="104"/>
      <c r="V423" s="209"/>
    </row>
    <row r="424" spans="1:22" ht="53.25" hidden="1" customHeight="1">
      <c r="A424" s="276" t="s">
        <v>1183</v>
      </c>
      <c r="B424" s="280"/>
      <c r="C424" s="281"/>
      <c r="D424" s="281"/>
      <c r="E424" s="488"/>
      <c r="F424" s="280"/>
      <c r="G424" s="282"/>
      <c r="H424" s="282"/>
    </row>
    <row r="425" spans="1:22" ht="39" hidden="1" customHeight="1">
      <c r="A425" s="276" t="s">
        <v>1184</v>
      </c>
      <c r="B425" s="280"/>
      <c r="C425" s="281"/>
      <c r="D425" s="281"/>
      <c r="E425" s="280"/>
      <c r="F425" s="280"/>
      <c r="G425" s="282"/>
      <c r="H425" s="282"/>
    </row>
    <row r="426" spans="1:22" ht="21.75" hidden="1" customHeight="1">
      <c r="A426" s="288" t="s">
        <v>1885</v>
      </c>
      <c r="B426" s="280"/>
      <c r="C426" s="281"/>
      <c r="D426" s="281"/>
      <c r="E426" s="280"/>
      <c r="F426" s="280"/>
      <c r="G426" s="289"/>
      <c r="H426" s="410"/>
    </row>
    <row r="427" spans="1:22" ht="19.5" hidden="1" customHeight="1">
      <c r="A427" s="253" t="s">
        <v>1185</v>
      </c>
      <c r="B427" s="251"/>
      <c r="C427" s="248"/>
      <c r="D427" s="248"/>
      <c r="E427" s="478"/>
      <c r="F427" s="251"/>
      <c r="G427" s="88"/>
      <c r="H427" s="88"/>
    </row>
    <row r="428" spans="1:22" ht="36.75" hidden="1" customHeight="1">
      <c r="A428" s="253" t="s">
        <v>828</v>
      </c>
      <c r="B428" s="251"/>
      <c r="C428" s="248"/>
      <c r="D428" s="248"/>
      <c r="E428" s="251"/>
      <c r="F428" s="251"/>
      <c r="G428" s="88"/>
      <c r="H428" s="88"/>
    </row>
    <row r="429" spans="1:22" ht="19.5" hidden="1" customHeight="1">
      <c r="A429" s="260" t="s">
        <v>1885</v>
      </c>
      <c r="B429" s="251"/>
      <c r="C429" s="248"/>
      <c r="D429" s="248"/>
      <c r="E429" s="251"/>
      <c r="F429" s="251"/>
      <c r="G429" s="86"/>
      <c r="H429" s="353"/>
    </row>
    <row r="430" spans="1:22" ht="24" hidden="1" customHeight="1">
      <c r="A430" s="253" t="s">
        <v>830</v>
      </c>
      <c r="B430" s="251"/>
      <c r="C430" s="248"/>
      <c r="D430" s="248"/>
      <c r="E430" s="478"/>
      <c r="F430" s="251"/>
      <c r="G430" s="88"/>
      <c r="H430" s="353"/>
    </row>
    <row r="431" spans="1:22" ht="58.5" hidden="1" customHeight="1">
      <c r="A431" s="250" t="s">
        <v>1298</v>
      </c>
      <c r="B431" s="251"/>
      <c r="C431" s="248"/>
      <c r="D431" s="248"/>
      <c r="E431" s="274"/>
      <c r="F431" s="251"/>
      <c r="G431" s="88"/>
      <c r="H431" s="353"/>
    </row>
    <row r="432" spans="1:22" ht="24" hidden="1" customHeight="1">
      <c r="A432" s="253" t="s">
        <v>104</v>
      </c>
      <c r="B432" s="251"/>
      <c r="C432" s="248"/>
      <c r="D432" s="248"/>
      <c r="E432" s="274"/>
      <c r="F432" s="274"/>
      <c r="G432" s="86"/>
      <c r="H432" s="353"/>
    </row>
    <row r="433" spans="1:11" ht="115.5" hidden="1" customHeight="1">
      <c r="A433" s="250" t="s">
        <v>1303</v>
      </c>
      <c r="B433" s="251"/>
      <c r="C433" s="248"/>
      <c r="D433" s="248"/>
      <c r="E433" s="274"/>
      <c r="F433" s="274"/>
      <c r="G433" s="88"/>
      <c r="H433" s="353"/>
    </row>
    <row r="434" spans="1:11" ht="21.75" hidden="1" customHeight="1">
      <c r="A434" s="262" t="s">
        <v>1885</v>
      </c>
      <c r="B434" s="251"/>
      <c r="C434" s="248"/>
      <c r="D434" s="248"/>
      <c r="E434" s="274"/>
      <c r="F434" s="251"/>
      <c r="G434" s="89"/>
      <c r="H434" s="353"/>
    </row>
    <row r="435" spans="1:11" ht="53.25" hidden="1" customHeight="1">
      <c r="A435" s="250" t="s">
        <v>855</v>
      </c>
      <c r="B435" s="251"/>
      <c r="C435" s="248"/>
      <c r="D435" s="248"/>
      <c r="E435" s="274"/>
      <c r="F435" s="274"/>
      <c r="G435" s="88"/>
      <c r="H435" s="353"/>
    </row>
    <row r="436" spans="1:11" ht="21.75" hidden="1" customHeight="1">
      <c r="A436" s="260" t="s">
        <v>1885</v>
      </c>
      <c r="B436" s="251"/>
      <c r="C436" s="248"/>
      <c r="D436" s="248"/>
      <c r="E436" s="274"/>
      <c r="F436" s="251"/>
      <c r="G436" s="89"/>
      <c r="H436" s="353"/>
    </row>
    <row r="437" spans="1:11" ht="26.25" hidden="1" customHeight="1">
      <c r="A437" s="159" t="s">
        <v>1902</v>
      </c>
      <c r="B437" s="330"/>
      <c r="C437" s="331"/>
      <c r="D437" s="489"/>
      <c r="E437" s="489"/>
      <c r="F437" s="489"/>
      <c r="G437" s="352"/>
      <c r="H437" s="352"/>
    </row>
    <row r="438" spans="1:11" ht="23.25" hidden="1" customHeight="1">
      <c r="A438" s="159" t="s">
        <v>1903</v>
      </c>
      <c r="B438" s="330"/>
      <c r="C438" s="331"/>
      <c r="D438" s="331"/>
      <c r="E438" s="489"/>
      <c r="F438" s="489"/>
      <c r="G438" s="352"/>
      <c r="H438" s="352"/>
    </row>
    <row r="439" spans="1:11" ht="29.25" hidden="1" customHeight="1">
      <c r="A439" s="159" t="s">
        <v>1903</v>
      </c>
      <c r="B439" s="330"/>
      <c r="C439" s="331"/>
      <c r="D439" s="331"/>
      <c r="E439" s="331"/>
      <c r="F439" s="489"/>
      <c r="G439" s="352"/>
      <c r="H439" s="352"/>
    </row>
    <row r="440" spans="1:11" ht="29.25" hidden="1" customHeight="1">
      <c r="A440" s="159" t="s">
        <v>1903</v>
      </c>
      <c r="B440" s="330"/>
      <c r="C440" s="331"/>
      <c r="D440" s="331"/>
      <c r="E440" s="331"/>
      <c r="F440" s="331"/>
      <c r="G440" s="353"/>
      <c r="H440" s="353"/>
      <c r="J440" s="353">
        <v>10610.8</v>
      </c>
      <c r="K440" s="353">
        <v>22186</v>
      </c>
    </row>
    <row r="441" spans="1:11" ht="20.25" customHeight="1">
      <c r="B441" s="107"/>
      <c r="C441" s="107"/>
      <c r="D441" s="107"/>
      <c r="E441" s="107"/>
      <c r="F441" s="107"/>
      <c r="G441" s="107"/>
    </row>
    <row r="442" spans="1:11" ht="21" customHeight="1">
      <c r="A442" s="38" t="s">
        <v>1471</v>
      </c>
      <c r="B442" s="107"/>
      <c r="C442" s="107"/>
      <c r="D442" s="107"/>
      <c r="E442" s="107"/>
      <c r="F442" s="107"/>
      <c r="G442" s="107"/>
    </row>
    <row r="443" spans="1:11" ht="38.25" customHeight="1">
      <c r="C443" s="118"/>
      <c r="D443" s="118"/>
      <c r="F443" s="118"/>
      <c r="G443" s="10"/>
    </row>
    <row r="444" spans="1:11" ht="24" customHeight="1">
      <c r="C444" s="118"/>
      <c r="D444" s="118"/>
      <c r="F444" s="118"/>
      <c r="G444" s="10" t="s">
        <v>1907</v>
      </c>
    </row>
    <row r="445" spans="1:11" ht="21" customHeight="1">
      <c r="C445" s="118"/>
      <c r="D445" s="118"/>
      <c r="F445" s="118"/>
      <c r="G445" s="10"/>
    </row>
    <row r="446" spans="1:11" ht="60" customHeight="1">
      <c r="C446" s="118"/>
      <c r="D446" s="118"/>
      <c r="F446" s="118"/>
      <c r="G446" s="10" t="s">
        <v>1908</v>
      </c>
      <c r="H446" s="10" t="s">
        <v>1909</v>
      </c>
    </row>
    <row r="447" spans="1:11" ht="18.75" customHeight="1">
      <c r="C447" s="118"/>
      <c r="D447" s="118"/>
      <c r="F447" s="118"/>
      <c r="G447" s="10"/>
    </row>
    <row r="448" spans="1:11" ht="20.25" customHeight="1">
      <c r="C448" s="118"/>
      <c r="D448" s="118"/>
      <c r="F448" s="118"/>
      <c r="G448" s="10"/>
    </row>
    <row r="449" spans="3:7" ht="39.75" customHeight="1">
      <c r="C449" s="118"/>
      <c r="D449" s="118"/>
      <c r="F449" s="118"/>
      <c r="G449" s="10"/>
    </row>
    <row r="450" spans="3:7" ht="27.75" customHeight="1"/>
    <row r="451" spans="3:7" ht="27.75" customHeight="1"/>
    <row r="452" spans="3:7" ht="27.75" customHeight="1"/>
    <row r="453" spans="3:7" ht="27.75" customHeight="1"/>
    <row r="454" spans="3:7" ht="27.75" customHeight="1"/>
    <row r="455" spans="3:7" ht="27.75" customHeight="1"/>
    <row r="456" spans="3:7" ht="27.75" customHeight="1"/>
    <row r="457" spans="3:7" ht="27.75" customHeight="1"/>
    <row r="458" spans="3:7" ht="27.75" customHeight="1"/>
    <row r="459" spans="3:7" ht="27.75" customHeight="1"/>
    <row r="460" spans="3:7" ht="27.75" customHeight="1"/>
    <row r="461" spans="3:7" ht="27.75" customHeight="1"/>
    <row r="462" spans="3:7" ht="27.75" customHeight="1"/>
    <row r="463" spans="3:7" ht="27.75" customHeight="1"/>
    <row r="464" spans="3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</sheetData>
  <mergeCells count="4">
    <mergeCell ref="E1:F1"/>
    <mergeCell ref="E2:G2"/>
    <mergeCell ref="E4:F4"/>
    <mergeCell ref="A6:H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 enableFormatConditionsCalculation="0">
    <tabColor rgb="FFFF0000"/>
  </sheetPr>
  <dimension ref="A1:M570"/>
  <sheetViews>
    <sheetView view="pageBreakPreview" zoomScale="60" zoomScaleNormal="75" workbookViewId="0">
      <pane ySplit="12" topLeftCell="A166" activePane="bottomLeft" state="frozenSplit"/>
      <selection activeCell="G18" sqref="G18"/>
      <selection pane="bottomLeft" activeCell="J207" sqref="J207"/>
    </sheetView>
  </sheetViews>
  <sheetFormatPr defaultRowHeight="18.75"/>
  <cols>
    <col min="1" max="1" width="65" style="118" customWidth="1"/>
    <col min="2" max="2" width="9.140625" style="144"/>
    <col min="3" max="3" width="8.42578125" style="144" customWidth="1"/>
    <col min="4" max="4" width="13.42578125" style="118" customWidth="1"/>
    <col min="5" max="5" width="7.7109375" style="120" customWidth="1"/>
    <col min="6" max="6" width="16.7109375" style="176" customWidth="1"/>
    <col min="7" max="7" width="17.42578125" style="118" customWidth="1"/>
    <col min="8" max="8" width="23" style="117" customWidth="1"/>
    <col min="9" max="16384" width="9.140625" style="118"/>
  </cols>
  <sheetData>
    <row r="1" spans="1:8">
      <c r="A1" s="142"/>
      <c r="B1" s="143"/>
      <c r="C1" s="143"/>
      <c r="D1" s="496" t="s">
        <v>1973</v>
      </c>
      <c r="E1" s="496"/>
    </row>
    <row r="2" spans="1:8" ht="36" customHeight="1">
      <c r="D2" s="504" t="s">
        <v>1929</v>
      </c>
      <c r="E2" s="504"/>
      <c r="F2" s="504"/>
    </row>
    <row r="3" spans="1:8" ht="18" customHeight="1">
      <c r="D3" s="422" t="s">
        <v>1990</v>
      </c>
      <c r="E3" s="20"/>
    </row>
    <row r="4" spans="1:8" ht="18" customHeight="1">
      <c r="D4" s="496"/>
      <c r="E4" s="496"/>
    </row>
    <row r="5" spans="1:8" ht="12.75">
      <c r="E5" s="118"/>
    </row>
    <row r="6" spans="1:8" ht="38.25" customHeight="1">
      <c r="A6" s="506" t="s">
        <v>1984</v>
      </c>
      <c r="B6" s="506"/>
      <c r="C6" s="506"/>
      <c r="D6" s="506"/>
      <c r="E6" s="506"/>
      <c r="F6" s="506"/>
    </row>
    <row r="7" spans="1:8" ht="24" customHeight="1">
      <c r="A7" s="98"/>
      <c r="D7" s="145"/>
      <c r="E7" s="19"/>
      <c r="F7" s="19" t="s">
        <v>1630</v>
      </c>
    </row>
    <row r="8" spans="1:8" hidden="1">
      <c r="A8" s="146" t="s">
        <v>833</v>
      </c>
      <c r="D8" s="145"/>
      <c r="E8" s="19"/>
    </row>
    <row r="9" spans="1:8" hidden="1">
      <c r="A9" s="98"/>
      <c r="D9" s="145"/>
      <c r="E9" s="19"/>
    </row>
    <row r="10" spans="1:8" hidden="1">
      <c r="A10" s="98"/>
      <c r="D10" s="145"/>
      <c r="E10" s="19"/>
    </row>
    <row r="11" spans="1:8" hidden="1">
      <c r="A11" s="99"/>
      <c r="D11" s="145"/>
      <c r="E11" s="19"/>
    </row>
    <row r="12" spans="1:8" ht="75">
      <c r="A12" s="147" t="s">
        <v>835</v>
      </c>
      <c r="B12" s="148" t="s">
        <v>836</v>
      </c>
      <c r="C12" s="148" t="s">
        <v>837</v>
      </c>
      <c r="D12" s="147" t="s">
        <v>838</v>
      </c>
      <c r="E12" s="147" t="s">
        <v>839</v>
      </c>
      <c r="F12" s="243" t="s">
        <v>2004</v>
      </c>
      <c r="G12" s="441" t="s">
        <v>2005</v>
      </c>
    </row>
    <row r="13" spans="1:8">
      <c r="A13" s="147">
        <v>1</v>
      </c>
      <c r="B13" s="148">
        <v>2</v>
      </c>
      <c r="C13" s="148">
        <v>3</v>
      </c>
      <c r="D13" s="147">
        <v>4</v>
      </c>
      <c r="E13" s="147">
        <v>5</v>
      </c>
      <c r="F13" s="243">
        <v>6</v>
      </c>
      <c r="G13" s="441">
        <v>7</v>
      </c>
    </row>
    <row r="14" spans="1:8" s="110" customFormat="1">
      <c r="A14" s="156" t="s">
        <v>840</v>
      </c>
      <c r="B14" s="152"/>
      <c r="C14" s="152"/>
      <c r="D14" s="14"/>
      <c r="E14" s="14"/>
      <c r="F14" s="175">
        <f>F16+F21+F23+F41+F75+F166+F331+F332+F380+F382</f>
        <v>19100.700000000004</v>
      </c>
      <c r="G14" s="175">
        <f>G16+G21+G23+G41+G75+G166+G331+G332+G380+G382</f>
        <v>18229.900000000001</v>
      </c>
      <c r="H14" s="109"/>
    </row>
    <row r="15" spans="1:8" s="110" customFormat="1" ht="19.5" customHeight="1">
      <c r="A15" s="156" t="s">
        <v>841</v>
      </c>
      <c r="B15" s="152" t="str">
        <f>"01"</f>
        <v>01</v>
      </c>
      <c r="C15" s="152"/>
      <c r="D15" s="14"/>
      <c r="E15" s="14"/>
      <c r="F15" s="175">
        <f>F16+F41+F23+F21</f>
        <v>8984.3000000000011</v>
      </c>
      <c r="G15" s="175">
        <f>G16+G23+G41+G21</f>
        <v>8201.3000000000011</v>
      </c>
      <c r="H15" s="109"/>
    </row>
    <row r="16" spans="1:8" ht="56.25" customHeight="1">
      <c r="A16" s="31" t="s">
        <v>919</v>
      </c>
      <c r="B16" s="138" t="str">
        <f t="shared" ref="B16:B18" si="0">"01"</f>
        <v>01</v>
      </c>
      <c r="C16" s="138" t="str">
        <f>"02"</f>
        <v>02</v>
      </c>
      <c r="D16" s="441"/>
      <c r="E16" s="441"/>
      <c r="F16" s="175">
        <v>983.2</v>
      </c>
      <c r="G16" s="175">
        <f>G17</f>
        <v>983.2</v>
      </c>
    </row>
    <row r="17" spans="1:8" s="107" customFormat="1" ht="42.75" customHeight="1">
      <c r="A17" s="4" t="s">
        <v>831</v>
      </c>
      <c r="B17" s="138" t="str">
        <f t="shared" si="0"/>
        <v>01</v>
      </c>
      <c r="C17" s="138" t="str">
        <f>"02"</f>
        <v>02</v>
      </c>
      <c r="D17" s="441" t="s">
        <v>1968</v>
      </c>
      <c r="E17" s="441"/>
      <c r="F17" s="86">
        <v>983.2</v>
      </c>
      <c r="G17" s="86">
        <v>983.2</v>
      </c>
      <c r="H17" s="106"/>
    </row>
    <row r="18" spans="1:8" s="107" customFormat="1" ht="97.5" customHeight="1">
      <c r="A18" s="4" t="s">
        <v>1867</v>
      </c>
      <c r="B18" s="138" t="str">
        <f t="shared" si="0"/>
        <v>01</v>
      </c>
      <c r="C18" s="138" t="str">
        <f>"02"</f>
        <v>02</v>
      </c>
      <c r="D18" s="441" t="s">
        <v>1968</v>
      </c>
      <c r="E18" s="441" t="str">
        <f>"100"</f>
        <v>100</v>
      </c>
      <c r="F18" s="86">
        <v>983.2</v>
      </c>
      <c r="G18" s="86">
        <v>983.2</v>
      </c>
      <c r="H18" s="106" t="s">
        <v>1969</v>
      </c>
    </row>
    <row r="19" spans="1:8" ht="74.25" hidden="1" customHeight="1">
      <c r="A19" s="223" t="s">
        <v>970</v>
      </c>
      <c r="B19" s="138" t="str">
        <f t="shared" ref="B19:B69" si="1">"01"</f>
        <v>01</v>
      </c>
      <c r="C19" s="138" t="str">
        <f>"06"</f>
        <v>06</v>
      </c>
      <c r="D19" s="441"/>
      <c r="E19" s="441"/>
      <c r="F19" s="86">
        <f>F20</f>
        <v>0</v>
      </c>
      <c r="G19" s="86">
        <f>G20</f>
        <v>0</v>
      </c>
    </row>
    <row r="20" spans="1:8" ht="73.5" hidden="1" customHeight="1">
      <c r="A20" s="223" t="s">
        <v>1866</v>
      </c>
      <c r="B20" s="138" t="str">
        <f t="shared" si="1"/>
        <v>01</v>
      </c>
      <c r="C20" s="138" t="str">
        <f>"06"</f>
        <v>06</v>
      </c>
      <c r="D20" s="441" t="s">
        <v>543</v>
      </c>
      <c r="E20" s="441"/>
      <c r="F20" s="86"/>
      <c r="G20" s="86"/>
    </row>
    <row r="21" spans="1:8" ht="163.5" customHeight="1">
      <c r="A21" s="4" t="s">
        <v>2014</v>
      </c>
      <c r="B21" s="138" t="str">
        <f t="shared" si="1"/>
        <v>01</v>
      </c>
      <c r="C21" s="138" t="str">
        <f>"04"</f>
        <v>04</v>
      </c>
      <c r="D21" s="441" t="s">
        <v>1978</v>
      </c>
      <c r="E21" s="441">
        <v>100</v>
      </c>
      <c r="F21" s="459">
        <v>655.5</v>
      </c>
      <c r="G21" s="155">
        <v>655.5</v>
      </c>
    </row>
    <row r="22" spans="1:8" ht="73.5" hidden="1" customHeight="1">
      <c r="A22" s="443"/>
      <c r="B22" s="138"/>
      <c r="C22" s="138"/>
      <c r="D22" s="441" t="s">
        <v>1978</v>
      </c>
      <c r="E22" s="441"/>
      <c r="F22" s="86"/>
      <c r="G22" s="86"/>
    </row>
    <row r="23" spans="1:8" ht="159" customHeight="1">
      <c r="A23" s="96" t="s">
        <v>1999</v>
      </c>
      <c r="B23" s="138" t="str">
        <f t="shared" si="1"/>
        <v>01</v>
      </c>
      <c r="C23" s="138" t="str">
        <f>"06"</f>
        <v>06</v>
      </c>
      <c r="D23" s="441" t="s">
        <v>1975</v>
      </c>
      <c r="E23" s="441"/>
      <c r="F23" s="175">
        <v>25.4</v>
      </c>
      <c r="G23" s="175">
        <v>25.4</v>
      </c>
    </row>
    <row r="24" spans="1:8" ht="20.25" hidden="1" customHeight="1">
      <c r="A24" s="31" t="s">
        <v>971</v>
      </c>
      <c r="B24" s="138" t="str">
        <f t="shared" si="1"/>
        <v>01</v>
      </c>
      <c r="C24" s="138" t="str">
        <f>"05"</f>
        <v>05</v>
      </c>
      <c r="D24" s="441"/>
      <c r="E24" s="441"/>
      <c r="F24" s="86">
        <f>F25</f>
        <v>0</v>
      </c>
      <c r="G24" s="155"/>
    </row>
    <row r="25" spans="1:8" ht="66.75" hidden="1" customHeight="1">
      <c r="A25" s="31" t="s">
        <v>972</v>
      </c>
      <c r="B25" s="138" t="str">
        <f t="shared" si="1"/>
        <v>01</v>
      </c>
      <c r="C25" s="138" t="str">
        <f>"05"</f>
        <v>05</v>
      </c>
      <c r="D25" s="441" t="s">
        <v>973</v>
      </c>
      <c r="E25" s="441"/>
      <c r="F25" s="86">
        <f>F26</f>
        <v>0</v>
      </c>
      <c r="G25" s="155"/>
    </row>
    <row r="26" spans="1:8" ht="43.5" hidden="1" customHeight="1">
      <c r="A26" s="223" t="s">
        <v>1870</v>
      </c>
      <c r="B26" s="138" t="str">
        <f t="shared" si="1"/>
        <v>01</v>
      </c>
      <c r="C26" s="138" t="str">
        <f>"05"</f>
        <v>05</v>
      </c>
      <c r="D26" s="441" t="s">
        <v>973</v>
      </c>
      <c r="E26" s="441" t="str">
        <f>"200"</f>
        <v>200</v>
      </c>
      <c r="F26" s="86">
        <f>ведомственная!G26</f>
        <v>0</v>
      </c>
      <c r="G26" s="155"/>
    </row>
    <row r="27" spans="1:8" ht="57.75" hidden="1" customHeight="1">
      <c r="A27" s="31" t="s">
        <v>176</v>
      </c>
      <c r="B27" s="138" t="str">
        <f t="shared" si="1"/>
        <v>01</v>
      </c>
      <c r="C27" s="138" t="str">
        <f>"06"</f>
        <v>06</v>
      </c>
      <c r="D27" s="441"/>
      <c r="E27" s="441"/>
      <c r="F27" s="86">
        <f>F28</f>
        <v>0</v>
      </c>
      <c r="G27" s="86">
        <f>G28</f>
        <v>0</v>
      </c>
    </row>
    <row r="28" spans="1:8" ht="25.5" hidden="1" customHeight="1">
      <c r="A28" s="31" t="s">
        <v>920</v>
      </c>
      <c r="B28" s="138" t="str">
        <f t="shared" si="1"/>
        <v>01</v>
      </c>
      <c r="C28" s="138" t="str">
        <f>"06"</f>
        <v>06</v>
      </c>
      <c r="D28" s="441" t="s">
        <v>543</v>
      </c>
      <c r="E28" s="441"/>
      <c r="F28" s="86">
        <f>F29+F30</f>
        <v>0</v>
      </c>
      <c r="G28" s="86">
        <f>G29+G30</f>
        <v>0</v>
      </c>
    </row>
    <row r="29" spans="1:8" ht="96" hidden="1" customHeight="1">
      <c r="A29" s="223" t="s">
        <v>1867</v>
      </c>
      <c r="B29" s="138" t="str">
        <f t="shared" si="1"/>
        <v>01</v>
      </c>
      <c r="C29" s="138" t="str">
        <f>"06"</f>
        <v>06</v>
      </c>
      <c r="D29" s="441" t="s">
        <v>543</v>
      </c>
      <c r="E29" s="441" t="str">
        <f>"100"</f>
        <v>100</v>
      </c>
      <c r="F29" s="86">
        <f>ведомственная!G388+ведомственная!G107</f>
        <v>0</v>
      </c>
      <c r="G29" s="86">
        <f>ведомственная!H388+ведомственная!H107</f>
        <v>0</v>
      </c>
    </row>
    <row r="30" spans="1:8" ht="39.75" hidden="1" customHeight="1">
      <c r="A30" s="223" t="s">
        <v>1870</v>
      </c>
      <c r="B30" s="138" t="str">
        <f t="shared" si="1"/>
        <v>01</v>
      </c>
      <c r="C30" s="138" t="str">
        <f>"06"</f>
        <v>06</v>
      </c>
      <c r="D30" s="441" t="s">
        <v>543</v>
      </c>
      <c r="E30" s="441" t="str">
        <f>"200"</f>
        <v>200</v>
      </c>
      <c r="F30" s="86"/>
      <c r="G30" s="86">
        <f>ведомственная!H108+ведомственная!H389</f>
        <v>0</v>
      </c>
    </row>
    <row r="31" spans="1:8" ht="27.75" hidden="1" customHeight="1">
      <c r="A31" s="31" t="s">
        <v>1507</v>
      </c>
      <c r="B31" s="138" t="str">
        <f t="shared" si="1"/>
        <v>01</v>
      </c>
      <c r="C31" s="138" t="str">
        <f>"07"</f>
        <v>07</v>
      </c>
      <c r="D31" s="441"/>
      <c r="E31" s="441"/>
      <c r="F31" s="86">
        <f>F32+F34</f>
        <v>0</v>
      </c>
      <c r="G31" s="86">
        <f>G32+G34</f>
        <v>0</v>
      </c>
    </row>
    <row r="32" spans="1:8" ht="41.25" hidden="1" customHeight="1">
      <c r="A32" s="233" t="s">
        <v>1567</v>
      </c>
      <c r="B32" s="138" t="str">
        <f t="shared" si="1"/>
        <v>01</v>
      </c>
      <c r="C32" s="138" t="str">
        <f>"07"</f>
        <v>07</v>
      </c>
      <c r="D32" s="1" t="s">
        <v>1568</v>
      </c>
      <c r="E32" s="441" t="str">
        <f>"001"</f>
        <v>001</v>
      </c>
      <c r="F32" s="86">
        <f>F33</f>
        <v>0</v>
      </c>
      <c r="G32" s="155"/>
    </row>
    <row r="33" spans="1:8" ht="36" hidden="1" customHeight="1">
      <c r="A33" s="31" t="s">
        <v>752</v>
      </c>
      <c r="B33" s="138" t="str">
        <f t="shared" si="1"/>
        <v>01</v>
      </c>
      <c r="C33" s="138" t="str">
        <f>"07"</f>
        <v>07</v>
      </c>
      <c r="D33" s="1" t="s">
        <v>1568</v>
      </c>
      <c r="E33" s="441" t="str">
        <f>"001"</f>
        <v>001</v>
      </c>
      <c r="F33" s="86">
        <f>ведомственная!G29</f>
        <v>0</v>
      </c>
      <c r="G33" s="155"/>
    </row>
    <row r="34" spans="1:8" ht="59.25" hidden="1" customHeight="1">
      <c r="A34" s="223" t="s">
        <v>1869</v>
      </c>
      <c r="B34" s="138" t="str">
        <f t="shared" si="1"/>
        <v>01</v>
      </c>
      <c r="C34" s="138" t="str">
        <f>"07"</f>
        <v>07</v>
      </c>
      <c r="D34" s="441" t="s">
        <v>985</v>
      </c>
      <c r="E34" s="441"/>
      <c r="F34" s="86">
        <f>F35</f>
        <v>0</v>
      </c>
      <c r="G34" s="86">
        <f>G35</f>
        <v>0</v>
      </c>
    </row>
    <row r="35" spans="1:8" ht="27.75" hidden="1" customHeight="1">
      <c r="A35" s="226" t="s">
        <v>1868</v>
      </c>
      <c r="B35" s="138" t="str">
        <f t="shared" si="1"/>
        <v>01</v>
      </c>
      <c r="C35" s="138" t="str">
        <f>"07"</f>
        <v>07</v>
      </c>
      <c r="D35" s="441" t="s">
        <v>985</v>
      </c>
      <c r="E35" s="441" t="str">
        <f>"800"</f>
        <v>800</v>
      </c>
      <c r="F35" s="86">
        <f>ведомственная!G31</f>
        <v>0</v>
      </c>
      <c r="G35" s="86">
        <f>ведомственная!H31</f>
        <v>0</v>
      </c>
    </row>
    <row r="36" spans="1:8" ht="17.25" hidden="1" customHeight="1">
      <c r="A36" s="31" t="s">
        <v>1508</v>
      </c>
      <c r="B36" s="138" t="str">
        <f t="shared" si="1"/>
        <v>01</v>
      </c>
      <c r="C36" s="138">
        <v>11</v>
      </c>
      <c r="D36" s="441"/>
      <c r="E36" s="441"/>
      <c r="F36" s="86">
        <f>F37+F39</f>
        <v>0</v>
      </c>
      <c r="G36" s="86">
        <f>G37+G39</f>
        <v>0</v>
      </c>
    </row>
    <row r="37" spans="1:8" s="107" customFormat="1" ht="23.25" hidden="1" customHeight="1">
      <c r="A37" s="2" t="s">
        <v>669</v>
      </c>
      <c r="B37" s="138" t="str">
        <f t="shared" si="1"/>
        <v>01</v>
      </c>
      <c r="C37" s="138">
        <v>11</v>
      </c>
      <c r="D37" s="441" t="s">
        <v>670</v>
      </c>
      <c r="E37" s="1"/>
      <c r="F37" s="86">
        <f>F38</f>
        <v>0</v>
      </c>
      <c r="G37" s="86">
        <f>G38</f>
        <v>0</v>
      </c>
      <c r="H37" s="106"/>
    </row>
    <row r="38" spans="1:8" ht="18.75" hidden="1" customHeight="1">
      <c r="A38" s="226" t="s">
        <v>1868</v>
      </c>
      <c r="B38" s="138" t="str">
        <f t="shared" si="1"/>
        <v>01</v>
      </c>
      <c r="C38" s="138">
        <v>11</v>
      </c>
      <c r="D38" s="441" t="s">
        <v>670</v>
      </c>
      <c r="E38" s="1" t="str">
        <f>"800"</f>
        <v>800</v>
      </c>
      <c r="F38" s="86">
        <f>ведомственная!G34+ведомственная!G128</f>
        <v>0</v>
      </c>
      <c r="G38" s="86">
        <f>ведомственная!H34+ведомственная!H128</f>
        <v>0</v>
      </c>
    </row>
    <row r="39" spans="1:8" ht="18.75" hidden="1" customHeight="1">
      <c r="A39" s="224" t="s">
        <v>1868</v>
      </c>
      <c r="B39" s="138" t="str">
        <f t="shared" si="1"/>
        <v>01</v>
      </c>
      <c r="C39" s="138">
        <v>11</v>
      </c>
      <c r="D39" s="441" t="s">
        <v>670</v>
      </c>
      <c r="E39" s="441" t="str">
        <f>"800"</f>
        <v>800</v>
      </c>
      <c r="F39" s="155">
        <f>ведомственная!G392</f>
        <v>0</v>
      </c>
      <c r="G39" s="171"/>
    </row>
    <row r="40" spans="1:8" ht="48.75" customHeight="1">
      <c r="A40" s="454" t="s">
        <v>1999</v>
      </c>
      <c r="B40" s="138" t="str">
        <f t="shared" si="1"/>
        <v>01</v>
      </c>
      <c r="C40" s="138" t="str">
        <f>"06"</f>
        <v>06</v>
      </c>
      <c r="D40" s="441" t="s">
        <v>1975</v>
      </c>
      <c r="E40" s="441">
        <v>200</v>
      </c>
      <c r="F40" s="155">
        <v>25.4</v>
      </c>
      <c r="G40" s="171">
        <v>25.4</v>
      </c>
    </row>
    <row r="41" spans="1:8" ht="57" customHeight="1">
      <c r="A41" s="31" t="s">
        <v>1510</v>
      </c>
      <c r="B41" s="138" t="str">
        <f t="shared" si="1"/>
        <v>01</v>
      </c>
      <c r="C41" s="138">
        <v>13</v>
      </c>
      <c r="D41" s="441"/>
      <c r="E41" s="1"/>
      <c r="F41" s="175">
        <f>F43+F44+F74</f>
        <v>7320.2000000000007</v>
      </c>
      <c r="G41" s="175">
        <f>G43+G44+G74</f>
        <v>6537.2000000000007</v>
      </c>
    </row>
    <row r="42" spans="1:8" ht="51" customHeight="1">
      <c r="A42" s="31" t="s">
        <v>920</v>
      </c>
      <c r="B42" s="138" t="str">
        <f t="shared" si="1"/>
        <v>01</v>
      </c>
      <c r="C42" s="138">
        <v>13</v>
      </c>
      <c r="D42" s="441" t="s">
        <v>1978</v>
      </c>
      <c r="E42" s="441"/>
      <c r="F42" s="175">
        <v>6795.2</v>
      </c>
      <c r="G42" s="86">
        <v>6804.8</v>
      </c>
    </row>
    <row r="43" spans="1:8" ht="131.25" customHeight="1">
      <c r="A43" s="453" t="s">
        <v>2015</v>
      </c>
      <c r="B43" s="138" t="str">
        <f t="shared" si="1"/>
        <v>01</v>
      </c>
      <c r="C43" s="138">
        <v>13</v>
      </c>
      <c r="D43" s="441" t="s">
        <v>1978</v>
      </c>
      <c r="E43" s="441" t="str">
        <f>"100"</f>
        <v>100</v>
      </c>
      <c r="F43" s="86">
        <v>4211.8</v>
      </c>
      <c r="G43" s="86">
        <v>4211.8</v>
      </c>
    </row>
    <row r="44" spans="1:8" ht="106.5" customHeight="1">
      <c r="A44" s="453" t="s">
        <v>2015</v>
      </c>
      <c r="B44" s="138" t="str">
        <f t="shared" si="1"/>
        <v>01</v>
      </c>
      <c r="C44" s="138">
        <v>13</v>
      </c>
      <c r="D44" s="441" t="s">
        <v>1978</v>
      </c>
      <c r="E44" s="441" t="str">
        <f>"200"</f>
        <v>200</v>
      </c>
      <c r="F44" s="86">
        <v>2576.8000000000002</v>
      </c>
      <c r="G44" s="86">
        <v>1793.8</v>
      </c>
      <c r="H44" s="117">
        <v>2543.3000000000002</v>
      </c>
    </row>
    <row r="45" spans="1:8" ht="18.75" hidden="1" customHeight="1">
      <c r="A45" s="31" t="s">
        <v>217</v>
      </c>
      <c r="B45" s="138" t="str">
        <f t="shared" si="1"/>
        <v>01</v>
      </c>
      <c r="C45" s="138">
        <v>13</v>
      </c>
      <c r="D45" s="359" t="s">
        <v>283</v>
      </c>
      <c r="E45" s="441"/>
      <c r="F45" s="86">
        <f>F46+F47</f>
        <v>0</v>
      </c>
      <c r="G45" s="86">
        <f>G46+G47</f>
        <v>0</v>
      </c>
    </row>
    <row r="46" spans="1:8" ht="96.75" hidden="1" customHeight="1">
      <c r="A46" s="223" t="s">
        <v>1867</v>
      </c>
      <c r="B46" s="138" t="str">
        <f t="shared" si="1"/>
        <v>01</v>
      </c>
      <c r="C46" s="138">
        <v>13</v>
      </c>
      <c r="D46" s="359" t="s">
        <v>283</v>
      </c>
      <c r="E46" s="441" t="str">
        <f>"100"</f>
        <v>100</v>
      </c>
      <c r="F46" s="86">
        <f>ведомственная!G40</f>
        <v>0</v>
      </c>
      <c r="G46" s="86">
        <f>ведомственная!H40</f>
        <v>0</v>
      </c>
    </row>
    <row r="47" spans="1:8" ht="35.25" hidden="1" customHeight="1">
      <c r="A47" s="223" t="s">
        <v>1870</v>
      </c>
      <c r="B47" s="138" t="str">
        <f t="shared" si="1"/>
        <v>01</v>
      </c>
      <c r="C47" s="138">
        <v>13</v>
      </c>
      <c r="D47" s="359" t="s">
        <v>283</v>
      </c>
      <c r="E47" s="441" t="str">
        <f>"200"</f>
        <v>200</v>
      </c>
      <c r="F47" s="86">
        <f>ведомственная!G41</f>
        <v>0</v>
      </c>
      <c r="G47" s="86">
        <f>ведомственная!H41</f>
        <v>0</v>
      </c>
    </row>
    <row r="48" spans="1:8" ht="30.75" hidden="1" customHeight="1">
      <c r="A48" s="4" t="s">
        <v>1695</v>
      </c>
      <c r="B48" s="138" t="str">
        <f t="shared" si="1"/>
        <v>01</v>
      </c>
      <c r="C48" s="138">
        <v>13</v>
      </c>
      <c r="D48" s="359" t="s">
        <v>284</v>
      </c>
      <c r="E48" s="441"/>
      <c r="F48" s="86">
        <f>F49+F50</f>
        <v>0</v>
      </c>
      <c r="G48" s="86">
        <f>G49+G50</f>
        <v>0</v>
      </c>
    </row>
    <row r="49" spans="1:7" ht="97.5" hidden="1" customHeight="1">
      <c r="A49" s="223" t="s">
        <v>1867</v>
      </c>
      <c r="B49" s="138" t="str">
        <f t="shared" si="1"/>
        <v>01</v>
      </c>
      <c r="C49" s="138">
        <v>13</v>
      </c>
      <c r="D49" s="359" t="s">
        <v>284</v>
      </c>
      <c r="E49" s="441" t="str">
        <f>"100"</f>
        <v>100</v>
      </c>
      <c r="F49" s="86">
        <f>ведомственная!G43</f>
        <v>0</v>
      </c>
      <c r="G49" s="86">
        <f>ведомственная!H43</f>
        <v>0</v>
      </c>
    </row>
    <row r="50" spans="1:7" ht="35.25" hidden="1" customHeight="1">
      <c r="A50" s="223" t="s">
        <v>1870</v>
      </c>
      <c r="B50" s="138" t="str">
        <f t="shared" si="1"/>
        <v>01</v>
      </c>
      <c r="C50" s="138">
        <v>13</v>
      </c>
      <c r="D50" s="359" t="s">
        <v>284</v>
      </c>
      <c r="E50" s="441" t="str">
        <f>"200"</f>
        <v>200</v>
      </c>
      <c r="F50" s="86">
        <f>ведомственная!G44</f>
        <v>0</v>
      </c>
      <c r="G50" s="86">
        <f>ведомственная!H44</f>
        <v>0</v>
      </c>
    </row>
    <row r="51" spans="1:7" ht="42.75" hidden="1" customHeight="1">
      <c r="A51" s="223" t="s">
        <v>1890</v>
      </c>
      <c r="B51" s="138" t="str">
        <f t="shared" si="1"/>
        <v>01</v>
      </c>
      <c r="C51" s="138">
        <v>13</v>
      </c>
      <c r="D51" s="1" t="s">
        <v>753</v>
      </c>
      <c r="E51" s="1"/>
      <c r="F51" s="86">
        <f>F52+F53</f>
        <v>0</v>
      </c>
      <c r="G51" s="86">
        <f>G52+G53</f>
        <v>0</v>
      </c>
    </row>
    <row r="52" spans="1:7" ht="100.5" hidden="1" customHeight="1">
      <c r="A52" s="223" t="s">
        <v>1867</v>
      </c>
      <c r="B52" s="138" t="str">
        <f t="shared" si="1"/>
        <v>01</v>
      </c>
      <c r="C52" s="138">
        <v>13</v>
      </c>
      <c r="D52" s="1" t="s">
        <v>753</v>
      </c>
      <c r="E52" s="1" t="str">
        <f>"100"</f>
        <v>100</v>
      </c>
      <c r="F52" s="86">
        <f>ведомственная!G46</f>
        <v>0</v>
      </c>
      <c r="G52" s="86">
        <f>ведомственная!H46</f>
        <v>0</v>
      </c>
    </row>
    <row r="53" spans="1:7" ht="45" hidden="1" customHeight="1">
      <c r="A53" s="223" t="s">
        <v>1870</v>
      </c>
      <c r="B53" s="138" t="str">
        <f t="shared" si="1"/>
        <v>01</v>
      </c>
      <c r="C53" s="138">
        <v>13</v>
      </c>
      <c r="D53" s="1" t="s">
        <v>753</v>
      </c>
      <c r="E53" s="1" t="str">
        <f>"200"</f>
        <v>200</v>
      </c>
      <c r="F53" s="86">
        <f>ведомственная!G47</f>
        <v>0</v>
      </c>
      <c r="G53" s="86">
        <f>ведомственная!H47</f>
        <v>0</v>
      </c>
    </row>
    <row r="54" spans="1:7" ht="30" hidden="1" customHeight="1">
      <c r="A54" s="5" t="s">
        <v>540</v>
      </c>
      <c r="B54" s="138" t="str">
        <f t="shared" si="1"/>
        <v>01</v>
      </c>
      <c r="C54" s="138">
        <v>13</v>
      </c>
      <c r="D54" s="15" t="s">
        <v>1306</v>
      </c>
      <c r="E54" s="15"/>
      <c r="F54" s="86">
        <f>F55</f>
        <v>0</v>
      </c>
      <c r="G54" s="155"/>
    </row>
    <row r="55" spans="1:7" ht="36" hidden="1" customHeight="1">
      <c r="A55" s="224" t="s">
        <v>1885</v>
      </c>
      <c r="B55" s="138" t="str">
        <f t="shared" si="1"/>
        <v>01</v>
      </c>
      <c r="C55" s="138">
        <v>13</v>
      </c>
      <c r="D55" s="15" t="s">
        <v>1306</v>
      </c>
      <c r="E55" s="15" t="s">
        <v>1887</v>
      </c>
      <c r="F55" s="86">
        <f>ведомственная!G394</f>
        <v>0</v>
      </c>
      <c r="G55" s="155"/>
    </row>
    <row r="56" spans="1:7" ht="53.25" hidden="1" customHeight="1">
      <c r="A56" s="169" t="s">
        <v>549</v>
      </c>
      <c r="B56" s="138" t="str">
        <f t="shared" si="1"/>
        <v>01</v>
      </c>
      <c r="C56" s="138">
        <v>13</v>
      </c>
      <c r="D56" s="15" t="s">
        <v>1306</v>
      </c>
      <c r="E56" s="15"/>
      <c r="F56" s="86">
        <f>ведомственная!G395</f>
        <v>0</v>
      </c>
      <c r="G56" s="155"/>
    </row>
    <row r="57" spans="1:7" ht="36" hidden="1" customHeight="1">
      <c r="A57" s="5" t="s">
        <v>1427</v>
      </c>
      <c r="B57" s="138" t="str">
        <f t="shared" si="1"/>
        <v>01</v>
      </c>
      <c r="C57" s="138">
        <v>13</v>
      </c>
      <c r="D57" s="15" t="s">
        <v>1306</v>
      </c>
      <c r="E57" s="15" t="s">
        <v>296</v>
      </c>
      <c r="F57" s="86">
        <f>ведомственная!G396</f>
        <v>0</v>
      </c>
      <c r="G57" s="155"/>
    </row>
    <row r="58" spans="1:7" ht="44.25" hidden="1" customHeight="1">
      <c r="A58" s="5" t="s">
        <v>601</v>
      </c>
      <c r="B58" s="138" t="str">
        <f t="shared" si="1"/>
        <v>01</v>
      </c>
      <c r="C58" s="138">
        <v>13</v>
      </c>
      <c r="D58" s="441" t="s">
        <v>755</v>
      </c>
      <c r="E58" s="441"/>
      <c r="F58" s="86">
        <f>F59</f>
        <v>0</v>
      </c>
      <c r="G58" s="155"/>
    </row>
    <row r="59" spans="1:7" ht="47.25" hidden="1" customHeight="1">
      <c r="A59" s="223" t="s">
        <v>1870</v>
      </c>
      <c r="B59" s="138" t="str">
        <f t="shared" si="1"/>
        <v>01</v>
      </c>
      <c r="C59" s="138">
        <v>13</v>
      </c>
      <c r="D59" s="441" t="s">
        <v>755</v>
      </c>
      <c r="E59" s="441" t="str">
        <f>"200"</f>
        <v>200</v>
      </c>
      <c r="F59" s="86">
        <f>ведомственная!G123</f>
        <v>0</v>
      </c>
      <c r="G59" s="155"/>
    </row>
    <row r="60" spans="1:7" ht="51.75" hidden="1" customHeight="1">
      <c r="A60" s="216" t="s">
        <v>1058</v>
      </c>
      <c r="B60" s="202" t="str">
        <f t="shared" si="1"/>
        <v>01</v>
      </c>
      <c r="C60" s="202">
        <v>13</v>
      </c>
      <c r="D60" s="205" t="s">
        <v>542</v>
      </c>
      <c r="E60" s="205"/>
      <c r="F60" s="207">
        <f>F61</f>
        <v>0</v>
      </c>
      <c r="G60" s="207">
        <f>G61</f>
        <v>0</v>
      </c>
    </row>
    <row r="61" spans="1:7" ht="37.5" hidden="1" customHeight="1">
      <c r="A61" s="223" t="s">
        <v>1870</v>
      </c>
      <c r="B61" s="202" t="str">
        <f t="shared" si="1"/>
        <v>01</v>
      </c>
      <c r="C61" s="202">
        <v>13</v>
      </c>
      <c r="D61" s="205" t="s">
        <v>542</v>
      </c>
      <c r="E61" s="441" t="str">
        <f>"200"</f>
        <v>200</v>
      </c>
      <c r="F61" s="207">
        <f>ведомственная!G49</f>
        <v>0</v>
      </c>
      <c r="G61" s="207">
        <f>ведомственная!H49</f>
        <v>0</v>
      </c>
    </row>
    <row r="62" spans="1:7" ht="50.25" hidden="1" customHeight="1">
      <c r="A62" s="369" t="s">
        <v>1844</v>
      </c>
      <c r="B62" s="370" t="str">
        <f t="shared" si="1"/>
        <v>01</v>
      </c>
      <c r="C62" s="370">
        <v>13</v>
      </c>
      <c r="D62" s="371" t="s">
        <v>1912</v>
      </c>
      <c r="E62" s="205"/>
      <c r="F62" s="207">
        <f>F63</f>
        <v>0</v>
      </c>
      <c r="G62" s="207">
        <f>G63</f>
        <v>0</v>
      </c>
    </row>
    <row r="63" spans="1:7" ht="35.25" hidden="1" customHeight="1">
      <c r="A63" s="372" t="s">
        <v>1870</v>
      </c>
      <c r="B63" s="370" t="str">
        <f t="shared" si="1"/>
        <v>01</v>
      </c>
      <c r="C63" s="370">
        <v>13</v>
      </c>
      <c r="D63" s="371" t="s">
        <v>1912</v>
      </c>
      <c r="E63" s="441" t="str">
        <f>"200"</f>
        <v>200</v>
      </c>
      <c r="F63" s="207">
        <f>ведомственная!G51</f>
        <v>0</v>
      </c>
      <c r="G63" s="207">
        <f>ведомственная!H51</f>
        <v>0</v>
      </c>
    </row>
    <row r="64" spans="1:7" ht="54.75" hidden="1" customHeight="1">
      <c r="A64" s="128" t="s">
        <v>709</v>
      </c>
      <c r="B64" s="138" t="str">
        <f t="shared" si="1"/>
        <v>01</v>
      </c>
      <c r="C64" s="138">
        <v>13</v>
      </c>
      <c r="D64" s="441" t="s">
        <v>710</v>
      </c>
      <c r="E64" s="15"/>
      <c r="F64" s="177">
        <f>F65</f>
        <v>0</v>
      </c>
      <c r="G64" s="177">
        <f>G65</f>
        <v>0</v>
      </c>
    </row>
    <row r="65" spans="1:8" ht="37.5" hidden="1" customHeight="1">
      <c r="A65" s="223" t="s">
        <v>1870</v>
      </c>
      <c r="B65" s="138" t="str">
        <f t="shared" si="1"/>
        <v>01</v>
      </c>
      <c r="C65" s="138">
        <v>13</v>
      </c>
      <c r="D65" s="441" t="s">
        <v>710</v>
      </c>
      <c r="E65" s="441" t="str">
        <f>"200"</f>
        <v>200</v>
      </c>
      <c r="F65" s="177">
        <f>ведомственная!G398</f>
        <v>0</v>
      </c>
      <c r="G65" s="177">
        <f>ведомственная!H398</f>
        <v>0</v>
      </c>
    </row>
    <row r="66" spans="1:8" ht="56.25" hidden="1" customHeight="1">
      <c r="A66" s="373" t="s">
        <v>1854</v>
      </c>
      <c r="B66" s="370" t="str">
        <f t="shared" si="1"/>
        <v>01</v>
      </c>
      <c r="C66" s="370">
        <v>13</v>
      </c>
      <c r="D66" s="374" t="s">
        <v>1913</v>
      </c>
      <c r="E66" s="15"/>
      <c r="F66" s="177">
        <f>F67</f>
        <v>0</v>
      </c>
      <c r="G66" s="177">
        <f>G67</f>
        <v>0</v>
      </c>
    </row>
    <row r="67" spans="1:8" ht="37.5" hidden="1" customHeight="1">
      <c r="A67" s="372" t="s">
        <v>1870</v>
      </c>
      <c r="B67" s="370" t="str">
        <f t="shared" si="1"/>
        <v>01</v>
      </c>
      <c r="C67" s="370">
        <v>13</v>
      </c>
      <c r="D67" s="374" t="s">
        <v>1913</v>
      </c>
      <c r="E67" s="441" t="str">
        <f>"200"</f>
        <v>200</v>
      </c>
      <c r="F67" s="177">
        <f>ведомственная!G53</f>
        <v>0</v>
      </c>
      <c r="G67" s="177">
        <f>ведомственная!H53</f>
        <v>0</v>
      </c>
    </row>
    <row r="68" spans="1:8" ht="74.25" hidden="1" customHeight="1">
      <c r="A68" s="200" t="s">
        <v>1853</v>
      </c>
      <c r="B68" s="138" t="str">
        <f t="shared" si="1"/>
        <v>01</v>
      </c>
      <c r="C68" s="138">
        <v>13</v>
      </c>
      <c r="D68" s="205" t="s">
        <v>1895</v>
      </c>
      <c r="E68" s="205"/>
      <c r="F68" s="207">
        <f>F69</f>
        <v>0</v>
      </c>
      <c r="G68" s="207">
        <f>G69</f>
        <v>0</v>
      </c>
    </row>
    <row r="69" spans="1:8" ht="37.5" hidden="1" customHeight="1">
      <c r="A69" s="223" t="s">
        <v>1870</v>
      </c>
      <c r="B69" s="138" t="str">
        <f t="shared" si="1"/>
        <v>01</v>
      </c>
      <c r="C69" s="138">
        <v>13</v>
      </c>
      <c r="D69" s="205" t="s">
        <v>1895</v>
      </c>
      <c r="E69" s="441" t="str">
        <f>"200"</f>
        <v>200</v>
      </c>
      <c r="F69" s="207">
        <f>ведомственная!G55</f>
        <v>0</v>
      </c>
      <c r="G69" s="207">
        <f>ведомственная!H55</f>
        <v>0</v>
      </c>
    </row>
    <row r="70" spans="1:8" s="110" customFormat="1" ht="20.25" hidden="1" customHeight="1">
      <c r="A70" s="156" t="s">
        <v>806</v>
      </c>
      <c r="B70" s="152" t="str">
        <f>"02"</f>
        <v>02</v>
      </c>
      <c r="C70" s="152"/>
      <c r="D70" s="14"/>
      <c r="E70" s="14"/>
      <c r="F70" s="175">
        <f t="shared" ref="F70:G72" si="2">F71</f>
        <v>0</v>
      </c>
      <c r="G70" s="175">
        <f t="shared" si="2"/>
        <v>0</v>
      </c>
      <c r="H70" s="109"/>
    </row>
    <row r="71" spans="1:8" ht="21" hidden="1" customHeight="1">
      <c r="A71" s="31" t="s">
        <v>1758</v>
      </c>
      <c r="B71" s="138" t="str">
        <f>"02"</f>
        <v>02</v>
      </c>
      <c r="C71" s="138" t="str">
        <f>"03"</f>
        <v>03</v>
      </c>
      <c r="D71" s="441"/>
      <c r="E71" s="441"/>
      <c r="F71" s="86">
        <f t="shared" si="2"/>
        <v>0</v>
      </c>
      <c r="G71" s="86">
        <f t="shared" si="2"/>
        <v>0</v>
      </c>
    </row>
    <row r="72" spans="1:8" ht="50.25" hidden="1" customHeight="1">
      <c r="A72" s="31" t="s">
        <v>414</v>
      </c>
      <c r="B72" s="138" t="str">
        <f>"02"</f>
        <v>02</v>
      </c>
      <c r="C72" s="138" t="str">
        <f>"03"</f>
        <v>03</v>
      </c>
      <c r="D72" s="359" t="s">
        <v>415</v>
      </c>
      <c r="E72" s="441"/>
      <c r="F72" s="86">
        <f t="shared" si="2"/>
        <v>0</v>
      </c>
      <c r="G72" s="86">
        <f t="shared" si="2"/>
        <v>0</v>
      </c>
    </row>
    <row r="73" spans="1:8" ht="20.25" hidden="1" customHeight="1">
      <c r="A73" s="224" t="s">
        <v>1885</v>
      </c>
      <c r="B73" s="138" t="str">
        <f>"02"</f>
        <v>02</v>
      </c>
      <c r="C73" s="138" t="str">
        <f>"03"</f>
        <v>03</v>
      </c>
      <c r="D73" s="359" t="s">
        <v>415</v>
      </c>
      <c r="E73" s="441" t="str">
        <f>"500"</f>
        <v>500</v>
      </c>
      <c r="F73" s="86">
        <f>ведомственная!G402</f>
        <v>0</v>
      </c>
      <c r="G73" s="86">
        <f>ведомственная!H402</f>
        <v>0</v>
      </c>
    </row>
    <row r="74" spans="1:8" ht="134.25" customHeight="1">
      <c r="A74" s="453" t="s">
        <v>2015</v>
      </c>
      <c r="B74" s="138" t="str">
        <f t="shared" ref="B74" si="3">"01"</f>
        <v>01</v>
      </c>
      <c r="C74" s="138">
        <v>13</v>
      </c>
      <c r="D74" s="441" t="s">
        <v>1978</v>
      </c>
      <c r="E74" s="441">
        <v>800</v>
      </c>
      <c r="F74" s="86">
        <v>531.6</v>
      </c>
      <c r="G74" s="86">
        <v>531.6</v>
      </c>
    </row>
    <row r="75" spans="1:8" s="110" customFormat="1" ht="78.75" customHeight="1">
      <c r="A75" s="53" t="s">
        <v>1970</v>
      </c>
      <c r="B75" s="138" t="str">
        <f>"03"</f>
        <v>03</v>
      </c>
      <c r="C75" s="138">
        <v>14</v>
      </c>
      <c r="D75" s="458" t="s">
        <v>1979</v>
      </c>
      <c r="E75" s="14">
        <v>200</v>
      </c>
      <c r="F75" s="175">
        <v>100</v>
      </c>
      <c r="G75" s="175">
        <v>100</v>
      </c>
      <c r="H75" s="109"/>
    </row>
    <row r="76" spans="1:8" ht="57.75" hidden="1" customHeight="1">
      <c r="A76" s="31" t="s">
        <v>417</v>
      </c>
      <c r="B76" s="138" t="str">
        <f t="shared" ref="B76:B85" si="4">"03"</f>
        <v>03</v>
      </c>
      <c r="C76" s="138" t="str">
        <f t="shared" ref="C76:C85" si="5">"09"</f>
        <v>09</v>
      </c>
      <c r="D76" s="441"/>
      <c r="E76" s="441"/>
      <c r="F76" s="86"/>
      <c r="G76" s="86"/>
    </row>
    <row r="77" spans="1:8" ht="59.25" hidden="1" customHeight="1">
      <c r="A77" s="31" t="s">
        <v>1512</v>
      </c>
      <c r="B77" s="138" t="str">
        <f t="shared" si="4"/>
        <v>03</v>
      </c>
      <c r="C77" s="138" t="str">
        <f t="shared" si="5"/>
        <v>09</v>
      </c>
      <c r="D77" s="441" t="s">
        <v>1530</v>
      </c>
      <c r="E77" s="441"/>
      <c r="F77" s="86">
        <f>F78</f>
        <v>0</v>
      </c>
      <c r="G77" s="155"/>
    </row>
    <row r="78" spans="1:8" ht="48.75" hidden="1" customHeight="1">
      <c r="A78" s="225" t="s">
        <v>1870</v>
      </c>
      <c r="B78" s="138" t="str">
        <f t="shared" si="4"/>
        <v>03</v>
      </c>
      <c r="C78" s="138" t="str">
        <f t="shared" si="5"/>
        <v>09</v>
      </c>
      <c r="D78" s="441" t="s">
        <v>1530</v>
      </c>
      <c r="E78" s="441" t="str">
        <f>"200"</f>
        <v>200</v>
      </c>
      <c r="F78" s="86">
        <f>ведомственная!G59</f>
        <v>0</v>
      </c>
      <c r="G78" s="155"/>
    </row>
    <row r="79" spans="1:8" ht="39" hidden="1" customHeight="1">
      <c r="A79" s="31" t="s">
        <v>1872</v>
      </c>
      <c r="B79" s="138" t="str">
        <f t="shared" si="4"/>
        <v>03</v>
      </c>
      <c r="C79" s="138" t="str">
        <f t="shared" si="5"/>
        <v>09</v>
      </c>
      <c r="D79" s="1" t="s">
        <v>754</v>
      </c>
      <c r="E79" s="441"/>
      <c r="F79" s="86"/>
      <c r="G79" s="86"/>
    </row>
    <row r="80" spans="1:8" ht="94.5" hidden="1" customHeight="1">
      <c r="A80" s="223" t="s">
        <v>1867</v>
      </c>
      <c r="B80" s="138" t="str">
        <f t="shared" si="4"/>
        <v>03</v>
      </c>
      <c r="C80" s="138" t="str">
        <f t="shared" si="5"/>
        <v>09</v>
      </c>
      <c r="D80" s="1" t="s">
        <v>1530</v>
      </c>
      <c r="E80" s="441">
        <v>200</v>
      </c>
      <c r="F80" s="86"/>
      <c r="G80" s="86"/>
    </row>
    <row r="81" spans="1:8" ht="87" customHeight="1">
      <c r="A81" s="53" t="s">
        <v>1970</v>
      </c>
      <c r="B81" s="138" t="str">
        <f>"03"</f>
        <v>03</v>
      </c>
      <c r="C81" s="138">
        <v>14</v>
      </c>
      <c r="D81" s="458" t="s">
        <v>1979</v>
      </c>
      <c r="E81" s="441" t="str">
        <f>"200"</f>
        <v>200</v>
      </c>
      <c r="F81" s="86">
        <v>100</v>
      </c>
      <c r="G81" s="86">
        <v>100</v>
      </c>
    </row>
    <row r="82" spans="1:8" ht="55.5" hidden="1" customHeight="1">
      <c r="A82" s="5" t="s">
        <v>600</v>
      </c>
      <c r="B82" s="138" t="str">
        <f t="shared" si="4"/>
        <v>03</v>
      </c>
      <c r="C82" s="138" t="str">
        <f t="shared" si="5"/>
        <v>09</v>
      </c>
      <c r="D82" s="1" t="s">
        <v>755</v>
      </c>
      <c r="E82" s="441"/>
      <c r="F82" s="86">
        <f>F83</f>
        <v>0</v>
      </c>
      <c r="G82" s="155"/>
    </row>
    <row r="83" spans="1:8" ht="39.75" hidden="1" customHeight="1">
      <c r="A83" s="223" t="s">
        <v>1870</v>
      </c>
      <c r="B83" s="138" t="str">
        <f t="shared" si="4"/>
        <v>03</v>
      </c>
      <c r="C83" s="138" t="str">
        <f t="shared" si="5"/>
        <v>09</v>
      </c>
      <c r="D83" s="1" t="s">
        <v>755</v>
      </c>
      <c r="E83" s="441">
        <v>200</v>
      </c>
      <c r="F83" s="86">
        <f>ведомственная!G64</f>
        <v>0</v>
      </c>
      <c r="G83" s="155"/>
    </row>
    <row r="84" spans="1:8" ht="61.5" hidden="1" customHeight="1">
      <c r="A84" s="200" t="s">
        <v>1849</v>
      </c>
      <c r="B84" s="138" t="str">
        <f t="shared" si="4"/>
        <v>03</v>
      </c>
      <c r="C84" s="138" t="str">
        <f t="shared" si="5"/>
        <v>09</v>
      </c>
      <c r="D84" s="205" t="s">
        <v>1043</v>
      </c>
      <c r="E84" s="201"/>
      <c r="F84" s="203">
        <f>F85</f>
        <v>0</v>
      </c>
      <c r="G84" s="203">
        <f>G85</f>
        <v>0</v>
      </c>
    </row>
    <row r="85" spans="1:8" ht="39.75" hidden="1" customHeight="1">
      <c r="A85" s="206" t="s">
        <v>1870</v>
      </c>
      <c r="B85" s="138" t="str">
        <f t="shared" si="4"/>
        <v>03</v>
      </c>
      <c r="C85" s="138" t="str">
        <f t="shared" si="5"/>
        <v>09</v>
      </c>
      <c r="D85" s="205" t="s">
        <v>1043</v>
      </c>
      <c r="E85" s="201">
        <v>200</v>
      </c>
      <c r="F85" s="203">
        <f>ведомственная!G66</f>
        <v>0</v>
      </c>
      <c r="G85" s="203">
        <f>ведомственная!H66</f>
        <v>0</v>
      </c>
    </row>
    <row r="86" spans="1:8" s="110" customFormat="1" ht="24" hidden="1" customHeight="1">
      <c r="A86" s="156" t="s">
        <v>1531</v>
      </c>
      <c r="B86" s="152" t="str">
        <f>"04"</f>
        <v>04</v>
      </c>
      <c r="C86" s="152"/>
      <c r="D86" s="14"/>
      <c r="E86" s="14"/>
      <c r="F86" s="175">
        <f>F87+F167+F172</f>
        <v>9551.4000000000015</v>
      </c>
      <c r="G86" s="175">
        <f>G87+G167+G172</f>
        <v>9027.1</v>
      </c>
      <c r="H86" s="109"/>
    </row>
    <row r="87" spans="1:8" ht="24" hidden="1" customHeight="1">
      <c r="A87" s="31" t="s">
        <v>1532</v>
      </c>
      <c r="B87" s="138" t="str">
        <f t="shared" ref="B87:B174" si="6">"04"</f>
        <v>04</v>
      </c>
      <c r="C87" s="138" t="str">
        <f>"05"</f>
        <v>05</v>
      </c>
      <c r="D87" s="441"/>
      <c r="E87" s="441"/>
      <c r="F87" s="86">
        <f>F88+F91+F129+F133+F95+F149+F107+F109+F137+F141+F145+F147+F157+F161+F159+F151+F163+F165+F103+F155+F153+F93+F97+F99+F101+F105+F111+F113+F117+F119+F123+F135+F115+F121+F139+F125+F127+F131+F143</f>
        <v>9331.4000000000015</v>
      </c>
      <c r="G87" s="86">
        <f>G88+G91+G129+G133+G95+G149+G107+G109+G137+G141+G145+G147+G157+G161+G159+G151+G163+G165+G103+G155+G153+G93+G97+G99+G101+G105+G111+G113+G117+G119+G123+G135+G115+G121+G139+G125+G127+G131+G143</f>
        <v>8827.1</v>
      </c>
    </row>
    <row r="88" spans="1:8" ht="24.75" hidden="1" customHeight="1">
      <c r="A88" s="31" t="s">
        <v>920</v>
      </c>
      <c r="B88" s="138" t="str">
        <f t="shared" si="6"/>
        <v>04</v>
      </c>
      <c r="C88" s="138" t="str">
        <f t="shared" ref="C88:C164" si="7">"05"</f>
        <v>05</v>
      </c>
      <c r="D88" s="359" t="s">
        <v>533</v>
      </c>
      <c r="E88" s="441"/>
      <c r="F88" s="86">
        <f>F89+F90</f>
        <v>0</v>
      </c>
      <c r="G88" s="86">
        <f>G89+G90</f>
        <v>0</v>
      </c>
    </row>
    <row r="89" spans="1:8" ht="100.5" hidden="1" customHeight="1">
      <c r="A89" s="223" t="s">
        <v>1867</v>
      </c>
      <c r="B89" s="138" t="str">
        <f t="shared" si="6"/>
        <v>04</v>
      </c>
      <c r="C89" s="138" t="str">
        <f t="shared" si="7"/>
        <v>05</v>
      </c>
      <c r="D89" s="359" t="s">
        <v>533</v>
      </c>
      <c r="E89" s="441" t="str">
        <f>"100"</f>
        <v>100</v>
      </c>
      <c r="F89" s="86">
        <f>ведомственная!G132</f>
        <v>0</v>
      </c>
      <c r="G89" s="86">
        <f>ведомственная!H132</f>
        <v>0</v>
      </c>
    </row>
    <row r="90" spans="1:8" ht="42" hidden="1" customHeight="1">
      <c r="A90" s="223" t="s">
        <v>1870</v>
      </c>
      <c r="B90" s="138" t="str">
        <f t="shared" si="6"/>
        <v>04</v>
      </c>
      <c r="C90" s="138" t="str">
        <f t="shared" si="7"/>
        <v>05</v>
      </c>
      <c r="D90" s="359" t="s">
        <v>533</v>
      </c>
      <c r="E90" s="441" t="str">
        <f>"200"</f>
        <v>200</v>
      </c>
      <c r="F90" s="86">
        <f>ведомственная!G133</f>
        <v>0</v>
      </c>
      <c r="G90" s="86">
        <f>ведомственная!H133</f>
        <v>0</v>
      </c>
    </row>
    <row r="91" spans="1:8" ht="99.75" hidden="1" customHeight="1">
      <c r="A91" s="31" t="s">
        <v>959</v>
      </c>
      <c r="B91" s="138" t="str">
        <f t="shared" si="6"/>
        <v>04</v>
      </c>
      <c r="C91" s="138" t="str">
        <f t="shared" si="7"/>
        <v>05</v>
      </c>
      <c r="D91" s="441" t="s">
        <v>322</v>
      </c>
      <c r="E91" s="441"/>
      <c r="F91" s="86">
        <f>F92</f>
        <v>0</v>
      </c>
      <c r="G91" s="155"/>
    </row>
    <row r="92" spans="1:8" ht="23.25" hidden="1" customHeight="1">
      <c r="A92" s="224" t="s">
        <v>1868</v>
      </c>
      <c r="B92" s="138" t="str">
        <f t="shared" si="6"/>
        <v>04</v>
      </c>
      <c r="C92" s="138" t="str">
        <f t="shared" si="7"/>
        <v>05</v>
      </c>
      <c r="D92" s="441" t="s">
        <v>322</v>
      </c>
      <c r="E92" s="441" t="str">
        <f>"800"</f>
        <v>800</v>
      </c>
      <c r="F92" s="86">
        <f>ведомственная!G135</f>
        <v>0</v>
      </c>
      <c r="G92" s="155"/>
    </row>
    <row r="93" spans="1:8" ht="42" hidden="1" customHeight="1">
      <c r="A93" s="31" t="s">
        <v>491</v>
      </c>
      <c r="B93" s="138" t="str">
        <f>"04"</f>
        <v>04</v>
      </c>
      <c r="C93" s="138" t="str">
        <f>"05"</f>
        <v>05</v>
      </c>
      <c r="D93" s="441" t="s">
        <v>323</v>
      </c>
      <c r="E93" s="441"/>
      <c r="F93" s="86">
        <f>F94</f>
        <v>0</v>
      </c>
      <c r="G93" s="86">
        <f>G94</f>
        <v>0</v>
      </c>
    </row>
    <row r="94" spans="1:8" ht="23.25" hidden="1" customHeight="1">
      <c r="A94" s="224" t="s">
        <v>1868</v>
      </c>
      <c r="B94" s="138" t="str">
        <f>"04"</f>
        <v>04</v>
      </c>
      <c r="C94" s="138" t="str">
        <f>"05"</f>
        <v>05</v>
      </c>
      <c r="D94" s="441" t="s">
        <v>323</v>
      </c>
      <c r="E94" s="441" t="str">
        <f>"800"</f>
        <v>800</v>
      </c>
      <c r="F94" s="86">
        <f>ведомственная!G137</f>
        <v>0</v>
      </c>
      <c r="G94" s="86">
        <f>ведомственная!H137</f>
        <v>0</v>
      </c>
    </row>
    <row r="95" spans="1:8" ht="20.25" hidden="1" customHeight="1">
      <c r="A95" s="9"/>
      <c r="B95" s="138"/>
      <c r="C95" s="138"/>
      <c r="D95" s="441"/>
      <c r="E95" s="441"/>
      <c r="F95" s="86"/>
      <c r="G95" s="155"/>
    </row>
    <row r="96" spans="1:8" ht="25.5" hidden="1" customHeight="1">
      <c r="A96" s="31"/>
      <c r="B96" s="138"/>
      <c r="C96" s="138"/>
      <c r="D96" s="441"/>
      <c r="E96" s="441"/>
      <c r="F96" s="86"/>
      <c r="G96" s="155"/>
    </row>
    <row r="97" spans="1:7" ht="82.5" hidden="1" customHeight="1">
      <c r="A97" s="31" t="s">
        <v>1116</v>
      </c>
      <c r="B97" s="138" t="str">
        <f t="shared" ref="B97:B102" si="8">"04"</f>
        <v>04</v>
      </c>
      <c r="C97" s="138" t="str">
        <f t="shared" ref="C97:C102" si="9">"05"</f>
        <v>05</v>
      </c>
      <c r="D97" s="441" t="s">
        <v>327</v>
      </c>
      <c r="E97" s="441"/>
      <c r="F97" s="86">
        <f>F98</f>
        <v>0</v>
      </c>
      <c r="G97" s="86">
        <f>G98</f>
        <v>0</v>
      </c>
    </row>
    <row r="98" spans="1:7" ht="25.5" hidden="1" customHeight="1">
      <c r="A98" s="224" t="s">
        <v>1868</v>
      </c>
      <c r="B98" s="138" t="str">
        <f t="shared" si="8"/>
        <v>04</v>
      </c>
      <c r="C98" s="138" t="str">
        <f t="shared" si="9"/>
        <v>05</v>
      </c>
      <c r="D98" s="441" t="s">
        <v>327</v>
      </c>
      <c r="E98" s="441" t="str">
        <f>"800"</f>
        <v>800</v>
      </c>
      <c r="F98" s="86">
        <f>ведомственная!G141</f>
        <v>0</v>
      </c>
      <c r="G98" s="86">
        <f>ведомственная!H141</f>
        <v>0</v>
      </c>
    </row>
    <row r="99" spans="1:7" ht="97.5" hidden="1" customHeight="1">
      <c r="A99" s="31" t="s">
        <v>492</v>
      </c>
      <c r="B99" s="138" t="str">
        <f t="shared" si="8"/>
        <v>04</v>
      </c>
      <c r="C99" s="138" t="str">
        <f t="shared" si="9"/>
        <v>05</v>
      </c>
      <c r="D99" s="441" t="s">
        <v>325</v>
      </c>
      <c r="E99" s="441"/>
      <c r="F99" s="86">
        <f>F100</f>
        <v>0</v>
      </c>
      <c r="G99" s="86">
        <f>G100</f>
        <v>0</v>
      </c>
    </row>
    <row r="100" spans="1:7" ht="25.5" hidden="1" customHeight="1">
      <c r="A100" s="224" t="s">
        <v>1868</v>
      </c>
      <c r="B100" s="138" t="str">
        <f t="shared" si="8"/>
        <v>04</v>
      </c>
      <c r="C100" s="138" t="str">
        <f t="shared" si="9"/>
        <v>05</v>
      </c>
      <c r="D100" s="441" t="s">
        <v>325</v>
      </c>
      <c r="E100" s="441" t="str">
        <f>"800"</f>
        <v>800</v>
      </c>
      <c r="F100" s="86">
        <f>ведомственная!G143</f>
        <v>0</v>
      </c>
      <c r="G100" s="86">
        <f>ведомственная!H143</f>
        <v>0</v>
      </c>
    </row>
    <row r="101" spans="1:7" ht="79.5" hidden="1" customHeight="1">
      <c r="A101" s="31" t="s">
        <v>493</v>
      </c>
      <c r="B101" s="138" t="str">
        <f t="shared" si="8"/>
        <v>04</v>
      </c>
      <c r="C101" s="138" t="str">
        <f t="shared" si="9"/>
        <v>05</v>
      </c>
      <c r="D101" s="441" t="s">
        <v>328</v>
      </c>
      <c r="E101" s="441"/>
      <c r="F101" s="86">
        <f>F102</f>
        <v>0</v>
      </c>
      <c r="G101" s="86">
        <f>G102</f>
        <v>0</v>
      </c>
    </row>
    <row r="102" spans="1:7" ht="25.5" hidden="1" customHeight="1">
      <c r="A102" s="224" t="s">
        <v>1868</v>
      </c>
      <c r="B102" s="138" t="str">
        <f t="shared" si="8"/>
        <v>04</v>
      </c>
      <c r="C102" s="138" t="str">
        <f t="shared" si="9"/>
        <v>05</v>
      </c>
      <c r="D102" s="441" t="s">
        <v>328</v>
      </c>
      <c r="E102" s="441" t="str">
        <f>"800"</f>
        <v>800</v>
      </c>
      <c r="F102" s="86">
        <f>ведомственная!G145</f>
        <v>0</v>
      </c>
      <c r="G102" s="86">
        <f>ведомственная!H145</f>
        <v>0</v>
      </c>
    </row>
    <row r="103" spans="1:7" ht="59.25" hidden="1" customHeight="1">
      <c r="A103" s="31" t="s">
        <v>1777</v>
      </c>
      <c r="B103" s="138" t="str">
        <f t="shared" si="6"/>
        <v>04</v>
      </c>
      <c r="C103" s="138" t="str">
        <f t="shared" si="7"/>
        <v>05</v>
      </c>
      <c r="D103" s="441" t="s">
        <v>1776</v>
      </c>
      <c r="E103" s="441"/>
      <c r="F103" s="86">
        <f>ведомственная!G146</f>
        <v>0</v>
      </c>
      <c r="G103" s="86">
        <f>ведомственная!H146</f>
        <v>0</v>
      </c>
    </row>
    <row r="104" spans="1:7" ht="25.5" hidden="1" customHeight="1">
      <c r="A104" s="224" t="s">
        <v>1868</v>
      </c>
      <c r="B104" s="138" t="str">
        <f t="shared" si="6"/>
        <v>04</v>
      </c>
      <c r="C104" s="138" t="str">
        <f t="shared" si="7"/>
        <v>05</v>
      </c>
      <c r="D104" s="441" t="s">
        <v>1776</v>
      </c>
      <c r="E104" s="441" t="str">
        <f>"800"</f>
        <v>800</v>
      </c>
      <c r="F104" s="86">
        <f>ведомственная!G147</f>
        <v>0</v>
      </c>
      <c r="G104" s="86">
        <f>ведомственная!H147</f>
        <v>0</v>
      </c>
    </row>
    <row r="105" spans="1:7" ht="25.5" hidden="1" customHeight="1">
      <c r="A105" s="31" t="s">
        <v>1311</v>
      </c>
      <c r="B105" s="138" t="str">
        <f>"04"</f>
        <v>04</v>
      </c>
      <c r="C105" s="138" t="str">
        <f>"05"</f>
        <v>05</v>
      </c>
      <c r="D105" s="441" t="s">
        <v>331</v>
      </c>
      <c r="E105" s="441"/>
      <c r="F105" s="86">
        <f>F106</f>
        <v>0</v>
      </c>
      <c r="G105" s="86">
        <f>G106</f>
        <v>0</v>
      </c>
    </row>
    <row r="106" spans="1:7" ht="25.5" hidden="1" customHeight="1">
      <c r="A106" s="224" t="s">
        <v>1868</v>
      </c>
      <c r="B106" s="138" t="str">
        <f>"04"</f>
        <v>04</v>
      </c>
      <c r="C106" s="138" t="str">
        <f>"05"</f>
        <v>05</v>
      </c>
      <c r="D106" s="441" t="s">
        <v>331</v>
      </c>
      <c r="E106" s="441" t="str">
        <f>"800"</f>
        <v>800</v>
      </c>
      <c r="F106" s="86">
        <f>ведомственная!G149</f>
        <v>0</v>
      </c>
      <c r="G106" s="86">
        <f>ведомственная!H149</f>
        <v>0</v>
      </c>
    </row>
    <row r="107" spans="1:7" ht="33" hidden="1" customHeight="1">
      <c r="A107" s="31" t="s">
        <v>1768</v>
      </c>
      <c r="B107" s="138" t="str">
        <f t="shared" si="6"/>
        <v>04</v>
      </c>
      <c r="C107" s="138" t="str">
        <f t="shared" si="7"/>
        <v>05</v>
      </c>
      <c r="D107" s="441" t="s">
        <v>1767</v>
      </c>
      <c r="E107" s="441"/>
      <c r="F107" s="86">
        <f>F108</f>
        <v>0</v>
      </c>
      <c r="G107" s="86">
        <f>G108</f>
        <v>0</v>
      </c>
    </row>
    <row r="108" spans="1:7" ht="21" hidden="1" customHeight="1">
      <c r="A108" s="224" t="s">
        <v>1868</v>
      </c>
      <c r="B108" s="138" t="str">
        <f t="shared" si="6"/>
        <v>04</v>
      </c>
      <c r="C108" s="138" t="str">
        <f t="shared" si="7"/>
        <v>05</v>
      </c>
      <c r="D108" s="441" t="s">
        <v>1767</v>
      </c>
      <c r="E108" s="441" t="str">
        <f>"800"</f>
        <v>800</v>
      </c>
      <c r="F108" s="86">
        <f>ведомственная!G151</f>
        <v>0</v>
      </c>
      <c r="G108" s="86">
        <f>ведомственная!H151</f>
        <v>0</v>
      </c>
    </row>
    <row r="109" spans="1:7" ht="210" hidden="1" customHeight="1">
      <c r="A109" s="31" t="s">
        <v>179</v>
      </c>
      <c r="B109" s="138" t="str">
        <f t="shared" si="6"/>
        <v>04</v>
      </c>
      <c r="C109" s="138" t="str">
        <f t="shared" si="7"/>
        <v>05</v>
      </c>
      <c r="D109" s="441" t="s">
        <v>797</v>
      </c>
      <c r="E109" s="441"/>
      <c r="F109" s="86">
        <f>F110</f>
        <v>0</v>
      </c>
      <c r="G109" s="155"/>
    </row>
    <row r="110" spans="1:7" ht="21" hidden="1" customHeight="1">
      <c r="A110" s="31" t="s">
        <v>1142</v>
      </c>
      <c r="B110" s="138" t="str">
        <f t="shared" si="6"/>
        <v>04</v>
      </c>
      <c r="C110" s="138" t="str">
        <f t="shared" si="7"/>
        <v>05</v>
      </c>
      <c r="D110" s="441" t="s">
        <v>180</v>
      </c>
      <c r="E110" s="441" t="str">
        <f>"006"</f>
        <v>006</v>
      </c>
      <c r="F110" s="86">
        <f>ведомственная!G153</f>
        <v>0</v>
      </c>
      <c r="G110" s="155"/>
    </row>
    <row r="111" spans="1:7" ht="36" hidden="1" customHeight="1">
      <c r="A111" s="31" t="s">
        <v>1319</v>
      </c>
      <c r="B111" s="138" t="str">
        <f t="shared" ref="B111:B128" si="10">"04"</f>
        <v>04</v>
      </c>
      <c r="C111" s="138" t="str">
        <f t="shared" ref="C111:C124" si="11">"05"</f>
        <v>05</v>
      </c>
      <c r="D111" s="441" t="s">
        <v>332</v>
      </c>
      <c r="E111" s="441"/>
      <c r="F111" s="86">
        <f>F112</f>
        <v>0</v>
      </c>
      <c r="G111" s="86">
        <f>G112</f>
        <v>0</v>
      </c>
    </row>
    <row r="112" spans="1:7" ht="21" hidden="1" customHeight="1">
      <c r="A112" s="224" t="s">
        <v>1868</v>
      </c>
      <c r="B112" s="138" t="str">
        <f t="shared" si="10"/>
        <v>04</v>
      </c>
      <c r="C112" s="138" t="str">
        <f t="shared" si="11"/>
        <v>05</v>
      </c>
      <c r="D112" s="441" t="s">
        <v>332</v>
      </c>
      <c r="E112" s="441" t="str">
        <f>"800"</f>
        <v>800</v>
      </c>
      <c r="F112" s="86">
        <f>ведомственная!G155</f>
        <v>0</v>
      </c>
      <c r="G112" s="86">
        <f>ведомственная!H155</f>
        <v>0</v>
      </c>
    </row>
    <row r="113" spans="1:8" ht="44.25" hidden="1" customHeight="1">
      <c r="A113" s="31" t="s">
        <v>1320</v>
      </c>
      <c r="B113" s="138" t="str">
        <f t="shared" si="10"/>
        <v>04</v>
      </c>
      <c r="C113" s="138" t="str">
        <f t="shared" si="11"/>
        <v>05</v>
      </c>
      <c r="D113" s="441" t="s">
        <v>330</v>
      </c>
      <c r="E113" s="441"/>
      <c r="F113" s="86">
        <f>F114</f>
        <v>0</v>
      </c>
      <c r="G113" s="86">
        <f>G114</f>
        <v>0</v>
      </c>
    </row>
    <row r="114" spans="1:8" ht="21" hidden="1" customHeight="1">
      <c r="A114" s="224" t="s">
        <v>1868</v>
      </c>
      <c r="B114" s="138" t="str">
        <f t="shared" si="10"/>
        <v>04</v>
      </c>
      <c r="C114" s="138" t="str">
        <f t="shared" si="11"/>
        <v>05</v>
      </c>
      <c r="D114" s="441" t="s">
        <v>330</v>
      </c>
      <c r="E114" s="441" t="str">
        <f>"800"</f>
        <v>800</v>
      </c>
      <c r="F114" s="86">
        <f>ведомственная!G157</f>
        <v>0</v>
      </c>
      <c r="G114" s="86">
        <f>ведомственная!H157</f>
        <v>0</v>
      </c>
    </row>
    <row r="115" spans="1:8" ht="76.5" hidden="1" customHeight="1">
      <c r="A115" s="31" t="s">
        <v>1267</v>
      </c>
      <c r="B115" s="138" t="str">
        <f t="shared" si="10"/>
        <v>04</v>
      </c>
      <c r="C115" s="138" t="str">
        <f t="shared" si="11"/>
        <v>05</v>
      </c>
      <c r="D115" s="441" t="s">
        <v>1769</v>
      </c>
      <c r="E115" s="441"/>
      <c r="F115" s="86">
        <f>F116</f>
        <v>0</v>
      </c>
      <c r="G115" s="86">
        <f>G116</f>
        <v>0</v>
      </c>
    </row>
    <row r="116" spans="1:8" ht="21" hidden="1" customHeight="1">
      <c r="A116" s="224" t="s">
        <v>1868</v>
      </c>
      <c r="B116" s="138" t="str">
        <f t="shared" si="10"/>
        <v>04</v>
      </c>
      <c r="C116" s="138" t="str">
        <f t="shared" si="11"/>
        <v>05</v>
      </c>
      <c r="D116" s="441" t="s">
        <v>1769</v>
      </c>
      <c r="E116" s="441" t="str">
        <f>"800"</f>
        <v>800</v>
      </c>
      <c r="F116" s="86">
        <f>ведомственная!G159</f>
        <v>0</v>
      </c>
      <c r="G116" s="86">
        <f>ведомственная!H159</f>
        <v>0</v>
      </c>
    </row>
    <row r="117" spans="1:8" ht="93" hidden="1" customHeight="1">
      <c r="A117" s="31" t="s">
        <v>1321</v>
      </c>
      <c r="B117" s="138" t="str">
        <f t="shared" si="10"/>
        <v>04</v>
      </c>
      <c r="C117" s="138" t="str">
        <f t="shared" si="11"/>
        <v>05</v>
      </c>
      <c r="D117" s="441" t="s">
        <v>324</v>
      </c>
      <c r="E117" s="441"/>
      <c r="F117" s="86">
        <f>F118</f>
        <v>0</v>
      </c>
      <c r="G117" s="86">
        <f>G118</f>
        <v>0</v>
      </c>
    </row>
    <row r="118" spans="1:8" ht="21" hidden="1" customHeight="1">
      <c r="A118" s="224" t="s">
        <v>1868</v>
      </c>
      <c r="B118" s="138" t="str">
        <f t="shared" si="10"/>
        <v>04</v>
      </c>
      <c r="C118" s="138" t="str">
        <f t="shared" si="11"/>
        <v>05</v>
      </c>
      <c r="D118" s="441" t="s">
        <v>324</v>
      </c>
      <c r="E118" s="441" t="str">
        <f>"800"</f>
        <v>800</v>
      </c>
      <c r="F118" s="86">
        <f>ведомственная!G161</f>
        <v>0</v>
      </c>
      <c r="G118" s="86">
        <f>ведомственная!H161</f>
        <v>0</v>
      </c>
    </row>
    <row r="119" spans="1:8" ht="74.25" hidden="1" customHeight="1">
      <c r="A119" s="31" t="s">
        <v>1322</v>
      </c>
      <c r="B119" s="138" t="str">
        <f t="shared" si="10"/>
        <v>04</v>
      </c>
      <c r="C119" s="138" t="str">
        <f t="shared" si="11"/>
        <v>05</v>
      </c>
      <c r="D119" s="441" t="s">
        <v>329</v>
      </c>
      <c r="E119" s="441"/>
      <c r="F119" s="86">
        <f>F120</f>
        <v>0</v>
      </c>
      <c r="G119" s="86">
        <f>G120</f>
        <v>0</v>
      </c>
    </row>
    <row r="120" spans="1:8" ht="21" hidden="1" customHeight="1">
      <c r="A120" s="224" t="s">
        <v>1868</v>
      </c>
      <c r="B120" s="138" t="str">
        <f t="shared" si="10"/>
        <v>04</v>
      </c>
      <c r="C120" s="138" t="str">
        <f t="shared" si="11"/>
        <v>05</v>
      </c>
      <c r="D120" s="441" t="s">
        <v>329</v>
      </c>
      <c r="E120" s="441" t="str">
        <f>"800"</f>
        <v>800</v>
      </c>
      <c r="F120" s="86">
        <f>ведомственная!G163</f>
        <v>0</v>
      </c>
      <c r="G120" s="86">
        <f>ведомственная!H163</f>
        <v>0</v>
      </c>
    </row>
    <row r="121" spans="1:8" ht="42" hidden="1" customHeight="1">
      <c r="A121" s="31" t="s">
        <v>1770</v>
      </c>
      <c r="B121" s="138" t="str">
        <f t="shared" si="10"/>
        <v>04</v>
      </c>
      <c r="C121" s="138" t="str">
        <f t="shared" si="11"/>
        <v>05</v>
      </c>
      <c r="D121" s="441" t="s">
        <v>1771</v>
      </c>
      <c r="E121" s="441"/>
      <c r="F121" s="86">
        <f>F122</f>
        <v>0</v>
      </c>
      <c r="G121" s="86">
        <f>G122</f>
        <v>0</v>
      </c>
    </row>
    <row r="122" spans="1:8" ht="21" hidden="1" customHeight="1">
      <c r="A122" s="224" t="s">
        <v>1868</v>
      </c>
      <c r="B122" s="138" t="str">
        <f t="shared" si="10"/>
        <v>04</v>
      </c>
      <c r="C122" s="138" t="str">
        <f t="shared" si="11"/>
        <v>05</v>
      </c>
      <c r="D122" s="197" t="s">
        <v>1771</v>
      </c>
      <c r="E122" s="441" t="str">
        <f>"800"</f>
        <v>800</v>
      </c>
      <c r="F122" s="86">
        <f>ведомственная!G165</f>
        <v>0</v>
      </c>
      <c r="G122" s="86">
        <f>ведомственная!H165</f>
        <v>0</v>
      </c>
    </row>
    <row r="123" spans="1:8" ht="56.25" hidden="1" customHeight="1">
      <c r="A123" s="31" t="s">
        <v>214</v>
      </c>
      <c r="B123" s="138" t="str">
        <f t="shared" si="10"/>
        <v>04</v>
      </c>
      <c r="C123" s="138" t="str">
        <f t="shared" si="11"/>
        <v>05</v>
      </c>
      <c r="D123" s="441" t="s">
        <v>326</v>
      </c>
      <c r="E123" s="441"/>
      <c r="F123" s="86">
        <f>F124</f>
        <v>0</v>
      </c>
      <c r="G123" s="86">
        <f>G124</f>
        <v>0</v>
      </c>
    </row>
    <row r="124" spans="1:8" ht="21" hidden="1" customHeight="1">
      <c r="A124" s="224" t="s">
        <v>1868</v>
      </c>
      <c r="B124" s="138" t="str">
        <f t="shared" si="10"/>
        <v>04</v>
      </c>
      <c r="C124" s="138" t="str">
        <f t="shared" si="11"/>
        <v>05</v>
      </c>
      <c r="D124" s="55" t="s">
        <v>326</v>
      </c>
      <c r="E124" s="441" t="str">
        <f>"800"</f>
        <v>800</v>
      </c>
      <c r="F124" s="86">
        <f>ведомственная!G167</f>
        <v>0</v>
      </c>
      <c r="G124" s="86">
        <f>ведомственная!H167</f>
        <v>0</v>
      </c>
    </row>
    <row r="125" spans="1:8" ht="62.25" hidden="1" customHeight="1">
      <c r="A125" s="31" t="s">
        <v>1254</v>
      </c>
      <c r="B125" s="138" t="str">
        <f t="shared" si="10"/>
        <v>04</v>
      </c>
      <c r="C125" s="138" t="str">
        <f>"05"</f>
        <v>05</v>
      </c>
      <c r="D125" s="441" t="s">
        <v>1255</v>
      </c>
      <c r="E125" s="441"/>
      <c r="F125" s="86">
        <f>F126</f>
        <v>0</v>
      </c>
      <c r="G125" s="86">
        <f>G126</f>
        <v>0</v>
      </c>
      <c r="H125" s="178"/>
    </row>
    <row r="126" spans="1:8" ht="24.75" hidden="1" customHeight="1">
      <c r="A126" s="224" t="s">
        <v>1868</v>
      </c>
      <c r="B126" s="138" t="str">
        <f t="shared" si="10"/>
        <v>04</v>
      </c>
      <c r="C126" s="138" t="str">
        <f>"05"</f>
        <v>05</v>
      </c>
      <c r="D126" s="441" t="s">
        <v>1255</v>
      </c>
      <c r="E126" s="441" t="str">
        <f>"800"</f>
        <v>800</v>
      </c>
      <c r="F126" s="86">
        <f>ведомственная!G169</f>
        <v>0</v>
      </c>
      <c r="G126" s="86">
        <f>ведомственная!H169</f>
        <v>0</v>
      </c>
      <c r="H126" s="178"/>
    </row>
    <row r="127" spans="1:8" ht="92.25" hidden="1" customHeight="1">
      <c r="A127" s="31" t="s">
        <v>1256</v>
      </c>
      <c r="B127" s="138" t="str">
        <f t="shared" si="10"/>
        <v>04</v>
      </c>
      <c r="C127" s="138" t="str">
        <f>"05"</f>
        <v>05</v>
      </c>
      <c r="D127" s="441" t="s">
        <v>1257</v>
      </c>
      <c r="E127" s="441"/>
      <c r="F127" s="86">
        <f>F128</f>
        <v>0</v>
      </c>
      <c r="G127" s="86">
        <f>G128</f>
        <v>0</v>
      </c>
      <c r="H127" s="178"/>
    </row>
    <row r="128" spans="1:8" ht="24.75" hidden="1" customHeight="1">
      <c r="A128" s="224" t="s">
        <v>1868</v>
      </c>
      <c r="B128" s="138" t="str">
        <f t="shared" si="10"/>
        <v>04</v>
      </c>
      <c r="C128" s="138" t="str">
        <f>"05"</f>
        <v>05</v>
      </c>
      <c r="D128" s="441" t="s">
        <v>1257</v>
      </c>
      <c r="E128" s="441" t="str">
        <f>"800"</f>
        <v>800</v>
      </c>
      <c r="F128" s="86">
        <f>ведомственная!G171</f>
        <v>0</v>
      </c>
      <c r="G128" s="86">
        <f>ведомственная!H171</f>
        <v>0</v>
      </c>
      <c r="H128" s="178"/>
    </row>
    <row r="129" spans="1:8" ht="102" hidden="1" customHeight="1">
      <c r="A129" s="31" t="s">
        <v>796</v>
      </c>
      <c r="B129" s="138" t="str">
        <f t="shared" si="6"/>
        <v>04</v>
      </c>
      <c r="C129" s="138" t="str">
        <f t="shared" si="7"/>
        <v>05</v>
      </c>
      <c r="D129" s="441" t="s">
        <v>795</v>
      </c>
      <c r="E129" s="441"/>
      <c r="F129" s="86">
        <f>F130</f>
        <v>0</v>
      </c>
      <c r="G129" s="86">
        <f>G130</f>
        <v>0</v>
      </c>
      <c r="H129" s="178"/>
    </row>
    <row r="130" spans="1:8" ht="21" hidden="1" customHeight="1">
      <c r="A130" s="224" t="s">
        <v>1868</v>
      </c>
      <c r="B130" s="154" t="str">
        <f t="shared" si="6"/>
        <v>04</v>
      </c>
      <c r="C130" s="154" t="str">
        <f t="shared" si="7"/>
        <v>05</v>
      </c>
      <c r="D130" s="129" t="s">
        <v>795</v>
      </c>
      <c r="E130" s="441" t="str">
        <f>"800"</f>
        <v>800</v>
      </c>
      <c r="F130" s="86">
        <f>ведомственная!G173</f>
        <v>0</v>
      </c>
      <c r="G130" s="86">
        <f>ведомственная!H173</f>
        <v>0</v>
      </c>
    </row>
    <row r="131" spans="1:8" ht="53.25" hidden="1" customHeight="1">
      <c r="A131" s="31" t="s">
        <v>1254</v>
      </c>
      <c r="B131" s="138" t="str">
        <f>"04"</f>
        <v>04</v>
      </c>
      <c r="C131" s="138" t="str">
        <f>"05"</f>
        <v>05</v>
      </c>
      <c r="D131" s="441" t="s">
        <v>544</v>
      </c>
      <c r="E131" s="441"/>
      <c r="F131" s="86">
        <f>F132</f>
        <v>0</v>
      </c>
      <c r="G131" s="86">
        <f>G132</f>
        <v>0</v>
      </c>
    </row>
    <row r="132" spans="1:8" ht="21" hidden="1" customHeight="1">
      <c r="A132" s="224" t="s">
        <v>1868</v>
      </c>
      <c r="B132" s="138" t="str">
        <f>"04"</f>
        <v>04</v>
      </c>
      <c r="C132" s="138" t="str">
        <f>"05"</f>
        <v>05</v>
      </c>
      <c r="D132" s="441" t="s">
        <v>544</v>
      </c>
      <c r="E132" s="441" t="str">
        <f>"800"</f>
        <v>800</v>
      </c>
      <c r="F132" s="86">
        <f>ведомственная!G174</f>
        <v>0</v>
      </c>
      <c r="G132" s="86">
        <f>ведомственная!H174</f>
        <v>0</v>
      </c>
    </row>
    <row r="133" spans="1:8" ht="76.5" hidden="1" customHeight="1">
      <c r="A133" s="31"/>
      <c r="B133" s="138" t="str">
        <f>"05"</f>
        <v>05</v>
      </c>
      <c r="C133" s="138"/>
      <c r="D133" s="441"/>
      <c r="E133" s="441"/>
      <c r="F133" s="175"/>
      <c r="G133" s="175"/>
    </row>
    <row r="134" spans="1:8" ht="21" hidden="1" customHeight="1">
      <c r="A134" s="224" t="s">
        <v>1940</v>
      </c>
      <c r="B134" s="138" t="str">
        <f>"05"</f>
        <v>05</v>
      </c>
      <c r="C134" s="138" t="str">
        <f>"02"</f>
        <v>02</v>
      </c>
      <c r="D134" s="441"/>
      <c r="E134" s="441"/>
      <c r="F134" s="86"/>
      <c r="G134" s="86">
        <f>ведомственная!H177</f>
        <v>0</v>
      </c>
    </row>
    <row r="135" spans="1:8" ht="80.25" hidden="1" customHeight="1">
      <c r="A135" s="31" t="s">
        <v>1937</v>
      </c>
      <c r="B135" s="138" t="str">
        <f>"05"</f>
        <v>05</v>
      </c>
      <c r="C135" s="138" t="str">
        <f>"02"</f>
        <v>02</v>
      </c>
      <c r="D135" s="441" t="s">
        <v>1939</v>
      </c>
      <c r="E135" s="441">
        <v>200</v>
      </c>
      <c r="F135" s="86"/>
      <c r="G135" s="86">
        <f>G136</f>
        <v>0</v>
      </c>
    </row>
    <row r="136" spans="1:8" ht="21" hidden="1" customHeight="1">
      <c r="A136" s="224" t="s">
        <v>1868</v>
      </c>
      <c r="B136" s="138" t="str">
        <f>"04"</f>
        <v>04</v>
      </c>
      <c r="C136" s="138" t="str">
        <f>"05"</f>
        <v>05</v>
      </c>
      <c r="D136" s="441" t="s">
        <v>1110</v>
      </c>
      <c r="E136" s="441" t="str">
        <f>"800"</f>
        <v>800</v>
      </c>
      <c r="F136" s="86">
        <f>ведомственная!G179</f>
        <v>0</v>
      </c>
      <c r="G136" s="86">
        <f>ведомственная!H179</f>
        <v>0</v>
      </c>
    </row>
    <row r="137" spans="1:8" ht="96" hidden="1" customHeight="1">
      <c r="A137" s="31" t="s">
        <v>492</v>
      </c>
      <c r="B137" s="138" t="str">
        <f t="shared" si="6"/>
        <v>04</v>
      </c>
      <c r="C137" s="138" t="str">
        <f t="shared" si="7"/>
        <v>05</v>
      </c>
      <c r="D137" s="441" t="s">
        <v>1112</v>
      </c>
      <c r="E137" s="441"/>
      <c r="F137" s="86">
        <f>F138</f>
        <v>0</v>
      </c>
      <c r="G137" s="86">
        <f>G138</f>
        <v>0</v>
      </c>
    </row>
    <row r="138" spans="1:8" ht="21" hidden="1" customHeight="1">
      <c r="A138" s="224" t="s">
        <v>1868</v>
      </c>
      <c r="B138" s="138" t="str">
        <f t="shared" si="6"/>
        <v>04</v>
      </c>
      <c r="C138" s="138" t="str">
        <f t="shared" si="7"/>
        <v>05</v>
      </c>
      <c r="D138" s="441" t="s">
        <v>1112</v>
      </c>
      <c r="E138" s="441" t="str">
        <f>"800"</f>
        <v>800</v>
      </c>
      <c r="F138" s="86">
        <f>ведомственная!G181</f>
        <v>0</v>
      </c>
      <c r="G138" s="86">
        <f>ведомственная!H181</f>
        <v>0</v>
      </c>
    </row>
    <row r="139" spans="1:8" ht="63" hidden="1" customHeight="1">
      <c r="A139" s="31" t="s">
        <v>214</v>
      </c>
      <c r="B139" s="138" t="str">
        <f>"04"</f>
        <v>04</v>
      </c>
      <c r="C139" s="138" t="str">
        <f>"05"</f>
        <v>05</v>
      </c>
      <c r="D139" s="441" t="s">
        <v>1113</v>
      </c>
      <c r="E139" s="441"/>
      <c r="F139" s="155">
        <f>F140</f>
        <v>0</v>
      </c>
      <c r="G139" s="155">
        <f>G140</f>
        <v>0</v>
      </c>
    </row>
    <row r="140" spans="1:8" ht="21.75" hidden="1" customHeight="1">
      <c r="A140" s="224" t="s">
        <v>1868</v>
      </c>
      <c r="B140" s="138" t="str">
        <f>"04"</f>
        <v>04</v>
      </c>
      <c r="C140" s="138" t="str">
        <f>"05"</f>
        <v>05</v>
      </c>
      <c r="D140" s="441" t="s">
        <v>1113</v>
      </c>
      <c r="E140" s="441" t="str">
        <f>"800"</f>
        <v>800</v>
      </c>
      <c r="F140" s="155">
        <f>ведомственная!G183</f>
        <v>0</v>
      </c>
      <c r="G140" s="155">
        <f>ведомственная!H183</f>
        <v>0</v>
      </c>
    </row>
    <row r="141" spans="1:8" ht="45.75" hidden="1" customHeight="1">
      <c r="A141" s="6" t="s">
        <v>1774</v>
      </c>
      <c r="B141" s="138" t="str">
        <f t="shared" si="6"/>
        <v>04</v>
      </c>
      <c r="C141" s="138" t="str">
        <f t="shared" si="7"/>
        <v>05</v>
      </c>
      <c r="D141" s="7" t="s">
        <v>887</v>
      </c>
      <c r="E141" s="441"/>
      <c r="F141" s="86">
        <f>F142</f>
        <v>0</v>
      </c>
      <c r="G141" s="86">
        <f>G142</f>
        <v>0</v>
      </c>
    </row>
    <row r="142" spans="1:8" ht="21" hidden="1" customHeight="1">
      <c r="A142" s="224" t="s">
        <v>1868</v>
      </c>
      <c r="B142" s="138" t="str">
        <f t="shared" si="6"/>
        <v>04</v>
      </c>
      <c r="C142" s="138" t="str">
        <f t="shared" si="7"/>
        <v>05</v>
      </c>
      <c r="D142" s="7" t="s">
        <v>887</v>
      </c>
      <c r="E142" s="441" t="str">
        <f>"800"</f>
        <v>800</v>
      </c>
      <c r="F142" s="86">
        <f>ведомственная!G185</f>
        <v>0</v>
      </c>
      <c r="G142" s="86">
        <f>ведомственная!H185</f>
        <v>0</v>
      </c>
    </row>
    <row r="143" spans="1:8" ht="43.5" hidden="1" customHeight="1">
      <c r="A143" s="31" t="s">
        <v>1320</v>
      </c>
      <c r="B143" s="138" t="str">
        <f>"04"</f>
        <v>04</v>
      </c>
      <c r="C143" s="138" t="str">
        <f>"05"</f>
        <v>05</v>
      </c>
      <c r="D143" s="7" t="s">
        <v>545</v>
      </c>
      <c r="E143" s="441"/>
      <c r="F143" s="86">
        <f>F144</f>
        <v>0</v>
      </c>
      <c r="G143" s="86">
        <f>G144</f>
        <v>0</v>
      </c>
    </row>
    <row r="144" spans="1:8" ht="21" hidden="1" customHeight="1">
      <c r="A144" s="224" t="s">
        <v>1868</v>
      </c>
      <c r="B144" s="138" t="str">
        <f>"04"</f>
        <v>04</v>
      </c>
      <c r="C144" s="138" t="str">
        <f>"05"</f>
        <v>05</v>
      </c>
      <c r="D144" s="7" t="s">
        <v>545</v>
      </c>
      <c r="E144" s="441" t="str">
        <f>"800"</f>
        <v>800</v>
      </c>
      <c r="F144" s="86">
        <f>ведомственная!G187</f>
        <v>0</v>
      </c>
      <c r="G144" s="86">
        <f>ведомственная!H187</f>
        <v>0</v>
      </c>
    </row>
    <row r="145" spans="1:7" ht="37.5" hidden="1" customHeight="1">
      <c r="A145" s="5" t="s">
        <v>1114</v>
      </c>
      <c r="B145" s="138" t="str">
        <f t="shared" si="6"/>
        <v>04</v>
      </c>
      <c r="C145" s="138" t="str">
        <f t="shared" si="7"/>
        <v>05</v>
      </c>
      <c r="D145" s="7" t="s">
        <v>53</v>
      </c>
      <c r="E145" s="441"/>
      <c r="F145" s="86">
        <f>F146</f>
        <v>0</v>
      </c>
      <c r="G145" s="86">
        <f>G146</f>
        <v>0</v>
      </c>
    </row>
    <row r="146" spans="1:7" ht="21" hidden="1" customHeight="1">
      <c r="A146" s="224" t="s">
        <v>1868</v>
      </c>
      <c r="B146" s="138" t="str">
        <f t="shared" si="6"/>
        <v>04</v>
      </c>
      <c r="C146" s="138" t="str">
        <f t="shared" si="7"/>
        <v>05</v>
      </c>
      <c r="D146" s="7" t="s">
        <v>53</v>
      </c>
      <c r="E146" s="441" t="str">
        <f>"800"</f>
        <v>800</v>
      </c>
      <c r="F146" s="86">
        <f>ведомственная!G189</f>
        <v>0</v>
      </c>
      <c r="G146" s="86">
        <f>ведомственная!H189</f>
        <v>0</v>
      </c>
    </row>
    <row r="147" spans="1:7" ht="37.5" hidden="1" customHeight="1">
      <c r="A147" s="6" t="s">
        <v>794</v>
      </c>
      <c r="B147" s="138" t="str">
        <f t="shared" si="6"/>
        <v>04</v>
      </c>
      <c r="C147" s="138" t="str">
        <f t="shared" si="7"/>
        <v>05</v>
      </c>
      <c r="D147" s="7" t="s">
        <v>54</v>
      </c>
      <c r="E147" s="441"/>
      <c r="F147" s="86">
        <f>F148</f>
        <v>0</v>
      </c>
      <c r="G147" s="86">
        <f>G148</f>
        <v>0</v>
      </c>
    </row>
    <row r="148" spans="1:7" ht="21" hidden="1" customHeight="1">
      <c r="A148" s="224" t="s">
        <v>1868</v>
      </c>
      <c r="B148" s="138" t="str">
        <f t="shared" si="6"/>
        <v>04</v>
      </c>
      <c r="C148" s="138" t="str">
        <f t="shared" si="7"/>
        <v>05</v>
      </c>
      <c r="D148" s="7" t="s">
        <v>54</v>
      </c>
      <c r="E148" s="441" t="str">
        <f>"800"</f>
        <v>800</v>
      </c>
      <c r="F148" s="86">
        <f>ведомственная!G191</f>
        <v>0</v>
      </c>
      <c r="G148" s="86">
        <f>ведомственная!H191</f>
        <v>0</v>
      </c>
    </row>
    <row r="149" spans="1:7" ht="36.75" hidden="1" customHeight="1">
      <c r="A149" s="31" t="s">
        <v>1773</v>
      </c>
      <c r="B149" s="138" t="str">
        <f t="shared" si="6"/>
        <v>04</v>
      </c>
      <c r="C149" s="138" t="str">
        <f t="shared" si="7"/>
        <v>05</v>
      </c>
      <c r="D149" s="7" t="s">
        <v>1772</v>
      </c>
      <c r="E149" s="441"/>
      <c r="F149" s="86">
        <f>F150</f>
        <v>0</v>
      </c>
      <c r="G149" s="86">
        <f>G150</f>
        <v>0</v>
      </c>
    </row>
    <row r="150" spans="1:7" ht="21" hidden="1" customHeight="1">
      <c r="A150" s="224" t="s">
        <v>1868</v>
      </c>
      <c r="B150" s="138" t="str">
        <f t="shared" si="6"/>
        <v>04</v>
      </c>
      <c r="C150" s="138" t="str">
        <f t="shared" si="7"/>
        <v>05</v>
      </c>
      <c r="D150" s="7" t="s">
        <v>1772</v>
      </c>
      <c r="E150" s="441" t="str">
        <f>"800"</f>
        <v>800</v>
      </c>
      <c r="F150" s="86">
        <f>ведомственная!G192</f>
        <v>0</v>
      </c>
      <c r="G150" s="86">
        <f>ведомственная!H192</f>
        <v>0</v>
      </c>
    </row>
    <row r="151" spans="1:7" ht="75" hidden="1" customHeight="1">
      <c r="A151" s="31" t="s">
        <v>493</v>
      </c>
      <c r="B151" s="138" t="str">
        <f t="shared" si="6"/>
        <v>04</v>
      </c>
      <c r="C151" s="138" t="str">
        <f t="shared" si="7"/>
        <v>05</v>
      </c>
      <c r="D151" s="7" t="s">
        <v>1117</v>
      </c>
      <c r="E151" s="441"/>
      <c r="F151" s="86">
        <f>F152</f>
        <v>0</v>
      </c>
      <c r="G151" s="86">
        <f>G152</f>
        <v>0</v>
      </c>
    </row>
    <row r="152" spans="1:7" ht="21" hidden="1" customHeight="1">
      <c r="A152" s="224" t="s">
        <v>1868</v>
      </c>
      <c r="B152" s="138" t="str">
        <f t="shared" si="6"/>
        <v>04</v>
      </c>
      <c r="C152" s="138" t="str">
        <f t="shared" si="7"/>
        <v>05</v>
      </c>
      <c r="D152" s="7" t="s">
        <v>1117</v>
      </c>
      <c r="E152" s="441" t="str">
        <f>"800"</f>
        <v>800</v>
      </c>
      <c r="F152" s="86">
        <f>ведомственная!G195</f>
        <v>0</v>
      </c>
      <c r="G152" s="86">
        <f>ведомственная!H195</f>
        <v>0</v>
      </c>
    </row>
    <row r="153" spans="1:7" ht="80.25" hidden="1" customHeight="1">
      <c r="A153" s="31" t="s">
        <v>1322</v>
      </c>
      <c r="B153" s="138" t="str">
        <f t="shared" si="6"/>
        <v>04</v>
      </c>
      <c r="C153" s="138" t="str">
        <f t="shared" si="7"/>
        <v>05</v>
      </c>
      <c r="D153" s="7" t="s">
        <v>1305</v>
      </c>
      <c r="E153" s="441"/>
      <c r="F153" s="86">
        <f>ведомственная!G196</f>
        <v>0</v>
      </c>
      <c r="G153" s="86">
        <f>ведомственная!H196</f>
        <v>0</v>
      </c>
    </row>
    <row r="154" spans="1:7" ht="24.75" hidden="1" customHeight="1">
      <c r="A154" s="224" t="s">
        <v>1868</v>
      </c>
      <c r="B154" s="138" t="str">
        <f t="shared" si="6"/>
        <v>04</v>
      </c>
      <c r="C154" s="138" t="str">
        <f t="shared" si="7"/>
        <v>05</v>
      </c>
      <c r="D154" s="7" t="s">
        <v>1305</v>
      </c>
      <c r="E154" s="441" t="str">
        <f>"800"</f>
        <v>800</v>
      </c>
      <c r="F154" s="86">
        <f>ведомственная!G197</f>
        <v>0</v>
      </c>
      <c r="G154" s="86">
        <f>ведомственная!H197</f>
        <v>0</v>
      </c>
    </row>
    <row r="155" spans="1:7" ht="24.75" hidden="1" customHeight="1">
      <c r="A155" s="31" t="s">
        <v>1311</v>
      </c>
      <c r="B155" s="138" t="str">
        <f t="shared" si="6"/>
        <v>04</v>
      </c>
      <c r="C155" s="138" t="str">
        <f t="shared" si="7"/>
        <v>05</v>
      </c>
      <c r="D155" s="7" t="s">
        <v>56</v>
      </c>
      <c r="E155" s="441"/>
      <c r="F155" s="86">
        <f>ведомственная!G198</f>
        <v>0</v>
      </c>
      <c r="G155" s="86">
        <f>ведомственная!H198</f>
        <v>0</v>
      </c>
    </row>
    <row r="156" spans="1:7" ht="24.75" hidden="1" customHeight="1">
      <c r="A156" s="224" t="s">
        <v>1868</v>
      </c>
      <c r="B156" s="138" t="str">
        <f t="shared" si="6"/>
        <v>04</v>
      </c>
      <c r="C156" s="138" t="str">
        <f t="shared" si="7"/>
        <v>05</v>
      </c>
      <c r="D156" s="7" t="s">
        <v>56</v>
      </c>
      <c r="E156" s="441" t="str">
        <f>"800"</f>
        <v>800</v>
      </c>
      <c r="F156" s="86">
        <f>ведомственная!G199</f>
        <v>0</v>
      </c>
      <c r="G156" s="86">
        <f>ведомственная!H199</f>
        <v>0</v>
      </c>
    </row>
    <row r="157" spans="1:7" ht="39.75" hidden="1" customHeight="1">
      <c r="A157" s="31" t="s">
        <v>1770</v>
      </c>
      <c r="B157" s="138" t="str">
        <f t="shared" si="6"/>
        <v>04</v>
      </c>
      <c r="C157" s="138" t="str">
        <f t="shared" si="7"/>
        <v>05</v>
      </c>
      <c r="D157" s="7" t="s">
        <v>1115</v>
      </c>
      <c r="E157" s="441"/>
      <c r="F157" s="86">
        <f>F158</f>
        <v>0</v>
      </c>
      <c r="G157" s="86">
        <f>G158</f>
        <v>0</v>
      </c>
    </row>
    <row r="158" spans="1:7" ht="24.75" hidden="1" customHeight="1">
      <c r="A158" s="224" t="s">
        <v>1868</v>
      </c>
      <c r="B158" s="138" t="str">
        <f t="shared" si="6"/>
        <v>04</v>
      </c>
      <c r="C158" s="138" t="str">
        <f t="shared" si="7"/>
        <v>05</v>
      </c>
      <c r="D158" s="7" t="s">
        <v>1115</v>
      </c>
      <c r="E158" s="441" t="str">
        <f>"800"</f>
        <v>800</v>
      </c>
      <c r="F158" s="86">
        <f>ведомственная!G201</f>
        <v>0</v>
      </c>
      <c r="G158" s="86">
        <f>ведомственная!H201</f>
        <v>0</v>
      </c>
    </row>
    <row r="159" spans="1:7" ht="55.5" hidden="1" customHeight="1">
      <c r="A159" s="31" t="s">
        <v>1777</v>
      </c>
      <c r="B159" s="138" t="str">
        <f t="shared" si="6"/>
        <v>04</v>
      </c>
      <c r="C159" s="138" t="str">
        <f t="shared" si="7"/>
        <v>05</v>
      </c>
      <c r="D159" s="7" t="s">
        <v>57</v>
      </c>
      <c r="E159" s="441"/>
      <c r="F159" s="86">
        <f>F160</f>
        <v>0</v>
      </c>
      <c r="G159" s="86">
        <f>G160</f>
        <v>0</v>
      </c>
    </row>
    <row r="160" spans="1:7" ht="21" hidden="1" customHeight="1">
      <c r="A160" s="224" t="s">
        <v>1868</v>
      </c>
      <c r="B160" s="138" t="str">
        <f t="shared" si="6"/>
        <v>04</v>
      </c>
      <c r="C160" s="138" t="str">
        <f t="shared" si="7"/>
        <v>05</v>
      </c>
      <c r="D160" s="7" t="s">
        <v>57</v>
      </c>
      <c r="E160" s="441" t="str">
        <f>"800"</f>
        <v>800</v>
      </c>
      <c r="F160" s="86">
        <f>ведомственная!G203</f>
        <v>0</v>
      </c>
      <c r="G160" s="86">
        <f>ведомственная!H203</f>
        <v>0</v>
      </c>
    </row>
    <row r="161" spans="1:7" ht="21" hidden="1" customHeight="1">
      <c r="A161" s="5" t="s">
        <v>55</v>
      </c>
      <c r="B161" s="138" t="str">
        <f t="shared" si="6"/>
        <v>04</v>
      </c>
      <c r="C161" s="138" t="str">
        <f t="shared" si="7"/>
        <v>05</v>
      </c>
      <c r="D161" s="7" t="s">
        <v>1775</v>
      </c>
      <c r="E161" s="441"/>
      <c r="F161" s="86">
        <f>F162</f>
        <v>0</v>
      </c>
      <c r="G161" s="86">
        <f>G162</f>
        <v>0</v>
      </c>
    </row>
    <row r="162" spans="1:7" ht="21" hidden="1" customHeight="1">
      <c r="A162" s="224" t="s">
        <v>1868</v>
      </c>
      <c r="B162" s="138" t="str">
        <f t="shared" si="6"/>
        <v>04</v>
      </c>
      <c r="C162" s="138" t="str">
        <f t="shared" si="7"/>
        <v>05</v>
      </c>
      <c r="D162" s="7" t="s">
        <v>1775</v>
      </c>
      <c r="E162" s="441" t="str">
        <f>"800"</f>
        <v>800</v>
      </c>
      <c r="F162" s="86">
        <f>ведомственная!G205</f>
        <v>0</v>
      </c>
      <c r="G162" s="86">
        <f>ведомственная!H205</f>
        <v>0</v>
      </c>
    </row>
    <row r="163" spans="1:7" ht="100.5" hidden="1" customHeight="1">
      <c r="A163" s="31" t="s">
        <v>1256</v>
      </c>
      <c r="B163" s="138" t="str">
        <f t="shared" si="6"/>
        <v>04</v>
      </c>
      <c r="C163" s="138" t="str">
        <f t="shared" si="7"/>
        <v>05</v>
      </c>
      <c r="D163" s="7" t="s">
        <v>546</v>
      </c>
      <c r="E163" s="441"/>
      <c r="F163" s="86">
        <f>F164</f>
        <v>0</v>
      </c>
      <c r="G163" s="86">
        <f>G164</f>
        <v>0</v>
      </c>
    </row>
    <row r="164" spans="1:7" ht="21" hidden="1" customHeight="1">
      <c r="A164" s="224" t="s">
        <v>1868</v>
      </c>
      <c r="B164" s="138" t="str">
        <f t="shared" si="6"/>
        <v>04</v>
      </c>
      <c r="C164" s="138" t="str">
        <f t="shared" si="7"/>
        <v>05</v>
      </c>
      <c r="D164" s="7" t="s">
        <v>546</v>
      </c>
      <c r="E164" s="441" t="str">
        <f>"800"</f>
        <v>800</v>
      </c>
      <c r="F164" s="86">
        <f>ведомственная!G207</f>
        <v>0</v>
      </c>
      <c r="G164" s="86">
        <f>ведомственная!H207</f>
        <v>0</v>
      </c>
    </row>
    <row r="165" spans="1:7" ht="80.25" hidden="1" customHeight="1">
      <c r="A165" s="5" t="s">
        <v>1953</v>
      </c>
      <c r="B165" s="138" t="str">
        <f>"05"</f>
        <v>05</v>
      </c>
      <c r="C165" s="138" t="str">
        <f>"03"</f>
        <v>03</v>
      </c>
      <c r="D165" s="7"/>
      <c r="E165" s="441"/>
      <c r="F165" s="175">
        <f>F166</f>
        <v>9331.4000000000015</v>
      </c>
      <c r="G165" s="175">
        <f>G166</f>
        <v>8827.1</v>
      </c>
    </row>
    <row r="166" spans="1:7" ht="43.5" customHeight="1">
      <c r="A166" s="223" t="s">
        <v>1953</v>
      </c>
      <c r="B166" s="153" t="str">
        <f>"05"</f>
        <v>05</v>
      </c>
      <c r="C166" s="153" t="str">
        <f>"03"</f>
        <v>03</v>
      </c>
      <c r="D166" s="441"/>
      <c r="E166" s="441"/>
      <c r="F166" s="175">
        <f>F207+F215+F216+F219</f>
        <v>9331.4000000000015</v>
      </c>
      <c r="G166" s="175">
        <f>G207+G215+G216+G217+G218</f>
        <v>8827.1</v>
      </c>
    </row>
    <row r="167" spans="1:7" ht="21" hidden="1" customHeight="1">
      <c r="A167" s="31" t="s">
        <v>1942</v>
      </c>
      <c r="B167" s="153" t="str">
        <f>"05"</f>
        <v>05</v>
      </c>
      <c r="C167" s="153" t="str">
        <f>"03"</f>
        <v>03</v>
      </c>
      <c r="D167" s="7" t="s">
        <v>1941</v>
      </c>
      <c r="E167" s="441">
        <v>200</v>
      </c>
      <c r="F167" s="86">
        <v>220</v>
      </c>
      <c r="G167" s="86">
        <v>200</v>
      </c>
    </row>
    <row r="168" spans="1:7" ht="60" hidden="1" customHeight="1">
      <c r="A168" s="31" t="s">
        <v>1861</v>
      </c>
      <c r="B168" s="153" t="str">
        <f t="shared" si="6"/>
        <v>04</v>
      </c>
      <c r="C168" s="153" t="str">
        <f>"09"</f>
        <v>09</v>
      </c>
      <c r="D168" s="441" t="s">
        <v>1706</v>
      </c>
      <c r="E168" s="441"/>
      <c r="F168" s="86">
        <f>F169+F170+F171</f>
        <v>0</v>
      </c>
      <c r="G168" s="86">
        <f>G169+G170+G171</f>
        <v>0</v>
      </c>
    </row>
    <row r="169" spans="1:7" ht="18.75" hidden="1" customHeight="1">
      <c r="A169" s="31" t="s">
        <v>1063</v>
      </c>
      <c r="B169" s="153" t="str">
        <f t="shared" si="6"/>
        <v>04</v>
      </c>
      <c r="C169" s="153" t="str">
        <f>"09"</f>
        <v>09</v>
      </c>
      <c r="D169" s="441" t="s">
        <v>1706</v>
      </c>
      <c r="E169" s="55" t="str">
        <f>"003"</f>
        <v>003</v>
      </c>
      <c r="F169" s="86">
        <f>ведомственная!G409</f>
        <v>0</v>
      </c>
      <c r="G169" s="155"/>
    </row>
    <row r="170" spans="1:7" ht="20.25" hidden="1" customHeight="1">
      <c r="A170" s="224" t="s">
        <v>1885</v>
      </c>
      <c r="B170" s="153" t="str">
        <f t="shared" si="6"/>
        <v>04</v>
      </c>
      <c r="C170" s="153" t="str">
        <f>"09"</f>
        <v>09</v>
      </c>
      <c r="D170" s="441" t="s">
        <v>1706</v>
      </c>
      <c r="E170" s="234" t="s">
        <v>1887</v>
      </c>
      <c r="F170" s="86">
        <f>ведомственная!G410</f>
        <v>0</v>
      </c>
      <c r="G170" s="86">
        <f>ведомственная!H410</f>
        <v>0</v>
      </c>
    </row>
    <row r="171" spans="1:7" ht="39.75" hidden="1" customHeight="1">
      <c r="A171" s="31" t="s">
        <v>1106</v>
      </c>
      <c r="B171" s="138" t="str">
        <f t="shared" si="6"/>
        <v>04</v>
      </c>
      <c r="C171" s="138" t="str">
        <f>"09"</f>
        <v>09</v>
      </c>
      <c r="D171" s="441" t="s">
        <v>1706</v>
      </c>
      <c r="E171" s="55" t="str">
        <f>"020"</f>
        <v>020</v>
      </c>
      <c r="F171" s="86">
        <f>ведомственная!G411</f>
        <v>0</v>
      </c>
      <c r="G171" s="155"/>
    </row>
    <row r="172" spans="1:7" ht="32.25" hidden="1" customHeight="1">
      <c r="A172" s="400" t="s">
        <v>293</v>
      </c>
      <c r="B172" s="370" t="str">
        <f t="shared" si="6"/>
        <v>04</v>
      </c>
      <c r="C172" s="370" t="str">
        <f>"12"</f>
        <v>12</v>
      </c>
      <c r="D172" s="401"/>
      <c r="E172" s="414"/>
      <c r="F172" s="86">
        <f>F173+F175</f>
        <v>0</v>
      </c>
      <c r="G172" s="86">
        <f>G173+G175</f>
        <v>0</v>
      </c>
    </row>
    <row r="173" spans="1:7" ht="39.75" hidden="1" customHeight="1">
      <c r="A173" s="415" t="s">
        <v>1845</v>
      </c>
      <c r="B173" s="370" t="str">
        <f t="shared" si="6"/>
        <v>04</v>
      </c>
      <c r="C173" s="370" t="str">
        <f>"12"</f>
        <v>12</v>
      </c>
      <c r="D173" s="401" t="s">
        <v>1914</v>
      </c>
      <c r="E173" s="401"/>
      <c r="F173" s="86">
        <f>F174</f>
        <v>0</v>
      </c>
      <c r="G173" s="86">
        <f>G174</f>
        <v>0</v>
      </c>
    </row>
    <row r="174" spans="1:7" ht="39.75" hidden="1" customHeight="1">
      <c r="A174" s="372" t="s">
        <v>1870</v>
      </c>
      <c r="B174" s="370" t="str">
        <f t="shared" si="6"/>
        <v>04</v>
      </c>
      <c r="C174" s="370" t="str">
        <f>"12"</f>
        <v>12</v>
      </c>
      <c r="D174" s="401" t="s">
        <v>1914</v>
      </c>
      <c r="E174" s="405" t="s">
        <v>1873</v>
      </c>
      <c r="F174" s="86">
        <f>ведомственная!G322+ведомственная!G73</f>
        <v>0</v>
      </c>
      <c r="G174" s="86">
        <f>ведомственная!H322+ведомственная!H73</f>
        <v>0</v>
      </c>
    </row>
    <row r="175" spans="1:7" ht="57" hidden="1" customHeight="1">
      <c r="A175" s="235" t="s">
        <v>1840</v>
      </c>
      <c r="B175" s="138" t="str">
        <f>"04"</f>
        <v>04</v>
      </c>
      <c r="C175" s="138" t="str">
        <f>"12"</f>
        <v>12</v>
      </c>
      <c r="D175" s="441" t="s">
        <v>297</v>
      </c>
      <c r="E175" s="441"/>
      <c r="F175" s="86">
        <f>F176</f>
        <v>0</v>
      </c>
      <c r="G175" s="86">
        <f>G176</f>
        <v>0</v>
      </c>
    </row>
    <row r="176" spans="1:7" ht="39.75" hidden="1" customHeight="1">
      <c r="A176" s="5" t="s">
        <v>1870</v>
      </c>
      <c r="B176" s="138" t="str">
        <f>"04"</f>
        <v>04</v>
      </c>
      <c r="C176" s="138" t="str">
        <f>"12"</f>
        <v>12</v>
      </c>
      <c r="D176" s="441" t="s">
        <v>297</v>
      </c>
      <c r="E176" s="441">
        <v>200</v>
      </c>
      <c r="F176" s="86">
        <f>ведомственная!G75</f>
        <v>0</v>
      </c>
      <c r="G176" s="86">
        <f>ведомственная!H75</f>
        <v>0</v>
      </c>
    </row>
    <row r="177" spans="1:13" s="110" customFormat="1" ht="21" hidden="1" customHeight="1">
      <c r="A177" s="156" t="s">
        <v>1765</v>
      </c>
      <c r="B177" s="236" t="s">
        <v>1761</v>
      </c>
      <c r="C177" s="236" t="s">
        <v>921</v>
      </c>
      <c r="D177" s="14"/>
      <c r="E177" s="14"/>
      <c r="F177" s="126">
        <f>F178</f>
        <v>0</v>
      </c>
      <c r="G177" s="459"/>
      <c r="H177" s="109"/>
    </row>
    <row r="178" spans="1:13" ht="79.5" hidden="1" customHeight="1">
      <c r="A178" s="5" t="s">
        <v>1760</v>
      </c>
      <c r="B178" s="54" t="s">
        <v>1761</v>
      </c>
      <c r="C178" s="54" t="s">
        <v>921</v>
      </c>
      <c r="D178" s="441" t="s">
        <v>1762</v>
      </c>
      <c r="E178" s="54"/>
      <c r="F178" s="89">
        <f>F179</f>
        <v>0</v>
      </c>
      <c r="G178" s="155"/>
    </row>
    <row r="179" spans="1:13" ht="57" hidden="1" customHeight="1">
      <c r="A179" s="38" t="s">
        <v>1764</v>
      </c>
      <c r="B179" s="54" t="s">
        <v>1761</v>
      </c>
      <c r="C179" s="54" t="s">
        <v>921</v>
      </c>
      <c r="D179" s="441" t="s">
        <v>1762</v>
      </c>
      <c r="E179" s="54" t="s">
        <v>1763</v>
      </c>
      <c r="F179" s="89">
        <f>ведомственная!G414</f>
        <v>0</v>
      </c>
      <c r="G179" s="155"/>
    </row>
    <row r="180" spans="1:13" s="110" customFormat="1" ht="21.75" hidden="1" customHeight="1">
      <c r="A180" s="156" t="s">
        <v>782</v>
      </c>
      <c r="B180" s="152" t="str">
        <f t="shared" ref="B180:B206" si="12">"07"</f>
        <v>07</v>
      </c>
      <c r="C180" s="152"/>
      <c r="D180" s="14"/>
      <c r="E180" s="14"/>
      <c r="F180" s="175">
        <f>F181+F207+F265+F281</f>
        <v>5884.1</v>
      </c>
      <c r="G180" s="175">
        <f>G181+G207+G265+G281</f>
        <v>5093</v>
      </c>
      <c r="H180" s="109"/>
    </row>
    <row r="181" spans="1:13" s="110" customFormat="1" ht="27.75" hidden="1" customHeight="1">
      <c r="A181" s="226" t="s">
        <v>1877</v>
      </c>
      <c r="B181" s="138" t="str">
        <f>"05"</f>
        <v>05</v>
      </c>
      <c r="C181" s="138" t="str">
        <f t="shared" ref="C181:C190" si="13">"01"</f>
        <v>01</v>
      </c>
      <c r="D181" s="14"/>
      <c r="E181" s="14"/>
      <c r="F181" s="86">
        <f>F182+F191+F194+F189+F205+F186+F201+F203+F199+F197</f>
        <v>0</v>
      </c>
      <c r="G181" s="86">
        <f>G182+G191+G194+G189+G205+G186+G201+G203+G199+G197</f>
        <v>0</v>
      </c>
      <c r="H181" s="109"/>
    </row>
    <row r="182" spans="1:13" ht="26.25" hidden="1" customHeight="1">
      <c r="A182" s="226" t="s">
        <v>1955</v>
      </c>
      <c r="B182" s="138" t="str">
        <f>"05"</f>
        <v>05</v>
      </c>
      <c r="C182" s="138" t="str">
        <f>"03"</f>
        <v>03</v>
      </c>
      <c r="D182" s="441" t="s">
        <v>1954</v>
      </c>
      <c r="E182" s="441">
        <v>200</v>
      </c>
      <c r="F182" s="86">
        <f>F183+F184+F185</f>
        <v>0</v>
      </c>
      <c r="G182" s="86">
        <f>G183+G184+G185</f>
        <v>0</v>
      </c>
    </row>
    <row r="183" spans="1:13" ht="21" hidden="1" customHeight="1">
      <c r="A183" s="31" t="s">
        <v>785</v>
      </c>
      <c r="B183" s="138" t="str">
        <f t="shared" si="12"/>
        <v>07</v>
      </c>
      <c r="C183" s="138" t="str">
        <f t="shared" si="13"/>
        <v>01</v>
      </c>
      <c r="D183" s="441" t="s">
        <v>784</v>
      </c>
      <c r="E183" s="441" t="str">
        <f>"005"</f>
        <v>005</v>
      </c>
      <c r="F183" s="86">
        <f>ведомственная!G215</f>
        <v>0</v>
      </c>
      <c r="G183" s="155"/>
    </row>
    <row r="184" spans="1:13" ht="42.75" hidden="1" customHeight="1">
      <c r="A184" s="226" t="s">
        <v>1955</v>
      </c>
      <c r="B184" s="138" t="str">
        <f>"05"</f>
        <v>05</v>
      </c>
      <c r="C184" s="138" t="str">
        <f>"03"</f>
        <v>03</v>
      </c>
      <c r="D184" s="441" t="s">
        <v>1954</v>
      </c>
      <c r="E184" s="441">
        <v>200</v>
      </c>
      <c r="F184" s="86"/>
      <c r="G184" s="86"/>
    </row>
    <row r="185" spans="1:13" ht="48" hidden="1" customHeight="1">
      <c r="A185" s="31" t="s">
        <v>456</v>
      </c>
      <c r="B185" s="138" t="str">
        <f t="shared" si="12"/>
        <v>07</v>
      </c>
      <c r="C185" s="138" t="str">
        <f t="shared" si="13"/>
        <v>01</v>
      </c>
      <c r="D185" s="441" t="s">
        <v>99</v>
      </c>
      <c r="E185" s="441">
        <v>822</v>
      </c>
      <c r="F185" s="86">
        <f>ведомственная!G217</f>
        <v>0</v>
      </c>
      <c r="G185" s="155"/>
    </row>
    <row r="186" spans="1:13" s="214" customFormat="1" ht="81" hidden="1" customHeight="1">
      <c r="A186" s="31" t="s">
        <v>1836</v>
      </c>
      <c r="B186" s="138" t="str">
        <f t="shared" si="12"/>
        <v>07</v>
      </c>
      <c r="C186" s="138" t="str">
        <f>"01"</f>
        <v>01</v>
      </c>
      <c r="D186" s="359" t="s">
        <v>1837</v>
      </c>
      <c r="E186" s="441"/>
      <c r="F186" s="86">
        <f>F187+F188</f>
        <v>0</v>
      </c>
      <c r="G186" s="86">
        <f>G187+G188</f>
        <v>0</v>
      </c>
      <c r="H186" s="215"/>
    </row>
    <row r="187" spans="1:13" s="214" customFormat="1" ht="58.5" hidden="1" customHeight="1">
      <c r="A187" s="31" t="s">
        <v>1876</v>
      </c>
      <c r="B187" s="138" t="str">
        <f t="shared" si="12"/>
        <v>07</v>
      </c>
      <c r="C187" s="138" t="str">
        <f>"01"</f>
        <v>01</v>
      </c>
      <c r="D187" s="359" t="s">
        <v>1837</v>
      </c>
      <c r="E187" s="441">
        <v>600</v>
      </c>
      <c r="F187" s="86">
        <f>ведомственная!G219</f>
        <v>0</v>
      </c>
      <c r="G187" s="86">
        <f>ведомственная!H219</f>
        <v>0</v>
      </c>
      <c r="H187" s="215"/>
    </row>
    <row r="188" spans="1:13" s="214" customFormat="1" ht="39" hidden="1" customHeight="1">
      <c r="A188" s="31" t="s">
        <v>456</v>
      </c>
      <c r="B188" s="138" t="str">
        <f t="shared" si="12"/>
        <v>07</v>
      </c>
      <c r="C188" s="138" t="str">
        <f>"01"</f>
        <v>01</v>
      </c>
      <c r="D188" s="441" t="s">
        <v>1837</v>
      </c>
      <c r="E188" s="441">
        <v>822</v>
      </c>
      <c r="F188" s="86">
        <f>ведомственная!G220</f>
        <v>0</v>
      </c>
      <c r="G188" s="460"/>
      <c r="H188" s="215"/>
    </row>
    <row r="189" spans="1:13" ht="59.25" hidden="1" customHeight="1">
      <c r="A189" s="5" t="s">
        <v>467</v>
      </c>
      <c r="B189" s="138" t="str">
        <f t="shared" si="12"/>
        <v>07</v>
      </c>
      <c r="C189" s="138" t="str">
        <f t="shared" si="13"/>
        <v>01</v>
      </c>
      <c r="D189" s="441" t="s">
        <v>468</v>
      </c>
      <c r="E189" s="54"/>
      <c r="F189" s="86">
        <f>F190</f>
        <v>0</v>
      </c>
      <c r="G189" s="155"/>
      <c r="M189" s="10" t="s">
        <v>1858</v>
      </c>
    </row>
    <row r="190" spans="1:13" ht="38.25" hidden="1" customHeight="1">
      <c r="A190" s="31" t="s">
        <v>1509</v>
      </c>
      <c r="B190" s="138" t="str">
        <f t="shared" si="12"/>
        <v>07</v>
      </c>
      <c r="C190" s="138" t="str">
        <f t="shared" si="13"/>
        <v>01</v>
      </c>
      <c r="D190" s="441" t="s">
        <v>468</v>
      </c>
      <c r="E190" s="54" t="s">
        <v>541</v>
      </c>
      <c r="F190" s="86">
        <f>ведомственная!G222</f>
        <v>0</v>
      </c>
      <c r="G190" s="155"/>
    </row>
    <row r="191" spans="1:13" s="179" customFormat="1" ht="76.5" hidden="1" customHeight="1">
      <c r="A191" s="393" t="s">
        <v>32</v>
      </c>
      <c r="B191" s="394" t="str">
        <f t="shared" si="12"/>
        <v>07</v>
      </c>
      <c r="C191" s="394" t="str">
        <f t="shared" ref="C191:C200" si="14">"01"</f>
        <v>01</v>
      </c>
      <c r="D191" s="395" t="s">
        <v>1917</v>
      </c>
      <c r="E191" s="441"/>
      <c r="F191" s="86">
        <f>F192+F193</f>
        <v>0</v>
      </c>
      <c r="G191" s="86">
        <f>G192+G193</f>
        <v>0</v>
      </c>
      <c r="H191" s="178"/>
    </row>
    <row r="192" spans="1:13" s="179" customFormat="1" ht="78.75" hidden="1" customHeight="1">
      <c r="A192" s="396" t="s">
        <v>455</v>
      </c>
      <c r="B192" s="394" t="str">
        <f t="shared" si="12"/>
        <v>07</v>
      </c>
      <c r="C192" s="394" t="str">
        <f t="shared" si="14"/>
        <v>01</v>
      </c>
      <c r="D192" s="395" t="s">
        <v>1575</v>
      </c>
      <c r="E192" s="441">
        <v>821</v>
      </c>
      <c r="F192" s="457">
        <f>ведомственная!G224</f>
        <v>0</v>
      </c>
      <c r="G192" s="86"/>
      <c r="H192" s="178"/>
    </row>
    <row r="193" spans="1:8" s="179" customFormat="1" ht="42.75" hidden="1" customHeight="1">
      <c r="A193" s="397" t="s">
        <v>1875</v>
      </c>
      <c r="B193" s="394" t="str">
        <f t="shared" si="12"/>
        <v>07</v>
      </c>
      <c r="C193" s="394" t="str">
        <f t="shared" si="14"/>
        <v>01</v>
      </c>
      <c r="D193" s="395" t="s">
        <v>1917</v>
      </c>
      <c r="E193" s="441">
        <v>600</v>
      </c>
      <c r="F193" s="457">
        <f>ведомственная!G225</f>
        <v>0</v>
      </c>
      <c r="G193" s="457">
        <f>ведомственная!H225</f>
        <v>0</v>
      </c>
      <c r="H193" s="178"/>
    </row>
    <row r="194" spans="1:8" s="179" customFormat="1" ht="57" hidden="1" customHeight="1">
      <c r="A194" s="398" t="s">
        <v>1856</v>
      </c>
      <c r="B194" s="394" t="str">
        <f t="shared" si="12"/>
        <v>07</v>
      </c>
      <c r="C194" s="394" t="str">
        <f t="shared" si="14"/>
        <v>01</v>
      </c>
      <c r="D194" s="395" t="s">
        <v>1922</v>
      </c>
      <c r="E194" s="441"/>
      <c r="F194" s="86">
        <f>F195+F196</f>
        <v>0</v>
      </c>
      <c r="G194" s="86">
        <f>G195+G196</f>
        <v>0</v>
      </c>
      <c r="H194" s="178"/>
    </row>
    <row r="195" spans="1:8" s="179" customFormat="1" ht="79.5" hidden="1" customHeight="1">
      <c r="A195" s="396" t="s">
        <v>455</v>
      </c>
      <c r="B195" s="394" t="str">
        <f t="shared" si="12"/>
        <v>07</v>
      </c>
      <c r="C195" s="394" t="str">
        <f t="shared" si="14"/>
        <v>01</v>
      </c>
      <c r="D195" s="395" t="s">
        <v>1576</v>
      </c>
      <c r="E195" s="441">
        <v>821</v>
      </c>
      <c r="F195" s="86">
        <f>ведомственная!G227</f>
        <v>0</v>
      </c>
      <c r="G195" s="86"/>
      <c r="H195" s="178"/>
    </row>
    <row r="196" spans="1:8" s="179" customFormat="1" ht="49.5" hidden="1" customHeight="1">
      <c r="A196" s="397" t="s">
        <v>1875</v>
      </c>
      <c r="B196" s="394" t="str">
        <f t="shared" si="12"/>
        <v>07</v>
      </c>
      <c r="C196" s="394" t="str">
        <f t="shared" si="14"/>
        <v>01</v>
      </c>
      <c r="D196" s="395" t="s">
        <v>1922</v>
      </c>
      <c r="E196" s="441">
        <v>600</v>
      </c>
      <c r="F196" s="86">
        <f>ведомственная!G228</f>
        <v>0</v>
      </c>
      <c r="G196" s="86">
        <f>ведомственная!H228</f>
        <v>0</v>
      </c>
      <c r="H196" s="178"/>
    </row>
    <row r="197" spans="1:8" s="179" customFormat="1" ht="96.75" hidden="1" customHeight="1">
      <c r="A197" s="399" t="s">
        <v>1839</v>
      </c>
      <c r="B197" s="394" t="str">
        <f t="shared" si="12"/>
        <v>07</v>
      </c>
      <c r="C197" s="394" t="str">
        <f t="shared" si="14"/>
        <v>01</v>
      </c>
      <c r="D197" s="395" t="s">
        <v>1919</v>
      </c>
      <c r="E197" s="201"/>
      <c r="F197" s="203">
        <f>F198</f>
        <v>0</v>
      </c>
      <c r="G197" s="203">
        <f>G198</f>
        <v>0</v>
      </c>
      <c r="H197" s="178"/>
    </row>
    <row r="198" spans="1:8" s="179" customFormat="1" ht="45" hidden="1" customHeight="1">
      <c r="A198" s="397" t="s">
        <v>1875</v>
      </c>
      <c r="B198" s="394" t="str">
        <f t="shared" si="12"/>
        <v>07</v>
      </c>
      <c r="C198" s="394" t="str">
        <f t="shared" si="14"/>
        <v>01</v>
      </c>
      <c r="D198" s="395" t="s">
        <v>1919</v>
      </c>
      <c r="E198" s="441">
        <v>600</v>
      </c>
      <c r="F198" s="203">
        <f>ведомственная!G230</f>
        <v>0</v>
      </c>
      <c r="G198" s="203">
        <f>ведомственная!H230</f>
        <v>0</v>
      </c>
      <c r="H198" s="178"/>
    </row>
    <row r="199" spans="1:8" s="179" customFormat="1" ht="77.25" hidden="1" customHeight="1">
      <c r="A199" s="217" t="s">
        <v>1838</v>
      </c>
      <c r="B199" s="138" t="str">
        <f t="shared" si="12"/>
        <v>07</v>
      </c>
      <c r="C199" s="138" t="str">
        <f t="shared" si="14"/>
        <v>01</v>
      </c>
      <c r="D199" s="201" t="s">
        <v>1857</v>
      </c>
      <c r="E199" s="201"/>
      <c r="F199" s="203">
        <f>F200</f>
        <v>0</v>
      </c>
      <c r="G199" s="86"/>
      <c r="H199" s="178"/>
    </row>
    <row r="200" spans="1:8" s="179" customFormat="1" ht="40.5" hidden="1" customHeight="1">
      <c r="A200" s="223" t="s">
        <v>1875</v>
      </c>
      <c r="B200" s="138" t="str">
        <f t="shared" si="12"/>
        <v>07</v>
      </c>
      <c r="C200" s="138" t="str">
        <f t="shared" si="14"/>
        <v>01</v>
      </c>
      <c r="D200" s="201" t="s">
        <v>1857</v>
      </c>
      <c r="E200" s="441">
        <v>600</v>
      </c>
      <c r="F200" s="203">
        <f>ведомственная!G232</f>
        <v>0</v>
      </c>
      <c r="G200" s="86"/>
      <c r="H200" s="178"/>
    </row>
    <row r="201" spans="1:8" s="179" customFormat="1" ht="64.5" hidden="1" customHeight="1">
      <c r="A201" s="31" t="s">
        <v>1855</v>
      </c>
      <c r="B201" s="138" t="str">
        <f>"07"</f>
        <v>07</v>
      </c>
      <c r="C201" s="138" t="str">
        <f t="shared" ref="C201:C206" si="15">"01"</f>
        <v>01</v>
      </c>
      <c r="D201" s="441" t="s">
        <v>1475</v>
      </c>
      <c r="E201" s="441"/>
      <c r="F201" s="88">
        <f>F202</f>
        <v>0</v>
      </c>
      <c r="G201" s="86"/>
      <c r="H201" s="178"/>
    </row>
    <row r="202" spans="1:8" s="179" customFormat="1" ht="40.5" hidden="1" customHeight="1">
      <c r="A202" s="223" t="s">
        <v>1875</v>
      </c>
      <c r="B202" s="138" t="str">
        <f>"07"</f>
        <v>07</v>
      </c>
      <c r="C202" s="138" t="str">
        <f t="shared" si="15"/>
        <v>01</v>
      </c>
      <c r="D202" s="441" t="s">
        <v>1475</v>
      </c>
      <c r="E202" s="441">
        <v>600</v>
      </c>
      <c r="F202" s="88">
        <f>ведомственная!G234</f>
        <v>0</v>
      </c>
      <c r="G202" s="86"/>
      <c r="H202" s="178"/>
    </row>
    <row r="203" spans="1:8" s="179" customFormat="1" ht="75" hidden="1" customHeight="1">
      <c r="A203" s="400" t="s">
        <v>1807</v>
      </c>
      <c r="B203" s="370" t="str">
        <f>"07"</f>
        <v>07</v>
      </c>
      <c r="C203" s="370" t="str">
        <f t="shared" si="15"/>
        <v>01</v>
      </c>
      <c r="D203" s="371" t="s">
        <v>1895</v>
      </c>
      <c r="E203" s="401"/>
      <c r="F203" s="88">
        <f>F204</f>
        <v>0</v>
      </c>
      <c r="G203" s="88">
        <f>G204</f>
        <v>0</v>
      </c>
      <c r="H203" s="178"/>
    </row>
    <row r="204" spans="1:8" s="179" customFormat="1" ht="38.25" hidden="1" customHeight="1">
      <c r="A204" s="372" t="s">
        <v>1875</v>
      </c>
      <c r="B204" s="370" t="str">
        <f>"07"</f>
        <v>07</v>
      </c>
      <c r="C204" s="370" t="str">
        <f t="shared" si="15"/>
        <v>01</v>
      </c>
      <c r="D204" s="371" t="s">
        <v>1895</v>
      </c>
      <c r="E204" s="401">
        <v>600</v>
      </c>
      <c r="F204" s="88">
        <f>ведомственная!G236</f>
        <v>0</v>
      </c>
      <c r="G204" s="88">
        <f>ведомственная!H236</f>
        <v>0</v>
      </c>
      <c r="H204" s="178"/>
    </row>
    <row r="205" spans="1:8" s="179" customFormat="1" ht="40.5" hidden="1" customHeight="1">
      <c r="A205" s="31" t="s">
        <v>1766</v>
      </c>
      <c r="B205" s="138" t="str">
        <f t="shared" si="12"/>
        <v>07</v>
      </c>
      <c r="C205" s="138" t="str">
        <f t="shared" si="15"/>
        <v>01</v>
      </c>
      <c r="D205" s="441" t="s">
        <v>1438</v>
      </c>
      <c r="E205" s="441"/>
      <c r="F205" s="86">
        <f>ведомственная!G237</f>
        <v>0</v>
      </c>
      <c r="G205" s="86"/>
      <c r="H205" s="178"/>
    </row>
    <row r="206" spans="1:8" s="179" customFormat="1" ht="40.5" hidden="1" customHeight="1">
      <c r="A206" s="223" t="s">
        <v>1875</v>
      </c>
      <c r="B206" s="138" t="str">
        <f t="shared" si="12"/>
        <v>07</v>
      </c>
      <c r="C206" s="138" t="str">
        <f t="shared" si="15"/>
        <v>01</v>
      </c>
      <c r="D206" s="441" t="s">
        <v>1438</v>
      </c>
      <c r="E206" s="441">
        <v>600</v>
      </c>
      <c r="F206" s="86">
        <f>ведомственная!G238</f>
        <v>0</v>
      </c>
      <c r="G206" s="86"/>
      <c r="H206" s="178"/>
    </row>
    <row r="207" spans="1:8" ht="41.25" customHeight="1">
      <c r="A207" s="453" t="s">
        <v>2016</v>
      </c>
      <c r="B207" s="138" t="str">
        <f>"05"</f>
        <v>05</v>
      </c>
      <c r="C207" s="138" t="str">
        <f>"03"</f>
        <v>03</v>
      </c>
      <c r="D207" s="441" t="s">
        <v>1980</v>
      </c>
      <c r="E207" s="441">
        <v>200</v>
      </c>
      <c r="F207" s="86">
        <v>5884.1</v>
      </c>
      <c r="G207" s="86">
        <v>5093</v>
      </c>
    </row>
    <row r="208" spans="1:8" ht="42" hidden="1" customHeight="1">
      <c r="A208" s="227" t="s">
        <v>1878</v>
      </c>
      <c r="B208" s="138" t="str">
        <f t="shared" ref="B208:B236" si="16">"07"</f>
        <v>07</v>
      </c>
      <c r="C208" s="138" t="str">
        <f t="shared" ref="C208:C264" si="17">"02"</f>
        <v>02</v>
      </c>
      <c r="D208" s="441" t="s">
        <v>784</v>
      </c>
      <c r="E208" s="441"/>
      <c r="F208" s="86">
        <f>F209+F210+F211</f>
        <v>0</v>
      </c>
      <c r="G208" s="86">
        <f>G209+G210+G211</f>
        <v>0</v>
      </c>
    </row>
    <row r="209" spans="1:7" ht="21" hidden="1" customHeight="1">
      <c r="A209" s="31" t="s">
        <v>785</v>
      </c>
      <c r="B209" s="138" t="str">
        <f t="shared" si="16"/>
        <v>07</v>
      </c>
      <c r="C209" s="138" t="str">
        <f t="shared" si="17"/>
        <v>02</v>
      </c>
      <c r="D209" s="441" t="s">
        <v>784</v>
      </c>
      <c r="E209" s="441" t="str">
        <f>"005"</f>
        <v>005</v>
      </c>
      <c r="F209" s="86">
        <f>ведомственная!G241</f>
        <v>0</v>
      </c>
      <c r="G209" s="155"/>
    </row>
    <row r="210" spans="1:7" ht="39.75" hidden="1" customHeight="1">
      <c r="A210" s="223" t="s">
        <v>1875</v>
      </c>
      <c r="B210" s="138" t="str">
        <f t="shared" si="16"/>
        <v>07</v>
      </c>
      <c r="C210" s="138" t="str">
        <f t="shared" si="17"/>
        <v>02</v>
      </c>
      <c r="D210" s="441" t="s">
        <v>784</v>
      </c>
      <c r="E210" s="441">
        <v>600</v>
      </c>
      <c r="F210" s="86">
        <f>ведомственная!G242</f>
        <v>0</v>
      </c>
      <c r="G210" s="86">
        <f>ведомственная!H242</f>
        <v>0</v>
      </c>
    </row>
    <row r="211" spans="1:7" ht="48" hidden="1" customHeight="1">
      <c r="A211" s="31" t="s">
        <v>456</v>
      </c>
      <c r="B211" s="138" t="str">
        <f t="shared" si="16"/>
        <v>07</v>
      </c>
      <c r="C211" s="138" t="str">
        <f t="shared" si="17"/>
        <v>02</v>
      </c>
      <c r="D211" s="441" t="s">
        <v>784</v>
      </c>
      <c r="E211" s="441">
        <v>822</v>
      </c>
      <c r="F211" s="86">
        <f>ведомственная!G243</f>
        <v>0</v>
      </c>
      <c r="G211" s="155"/>
    </row>
    <row r="212" spans="1:7" ht="94.5" hidden="1" customHeight="1">
      <c r="A212" s="31" t="s">
        <v>376</v>
      </c>
      <c r="B212" s="138" t="str">
        <f t="shared" si="16"/>
        <v>07</v>
      </c>
      <c r="C212" s="138" t="str">
        <f t="shared" si="17"/>
        <v>02</v>
      </c>
      <c r="D212" s="359" t="s">
        <v>740</v>
      </c>
      <c r="E212" s="441"/>
      <c r="F212" s="86">
        <f>F213+F214</f>
        <v>0</v>
      </c>
      <c r="G212" s="86">
        <f>G213+G214</f>
        <v>0</v>
      </c>
    </row>
    <row r="213" spans="1:7" ht="77.25" hidden="1" customHeight="1">
      <c r="A213" s="31" t="s">
        <v>455</v>
      </c>
      <c r="B213" s="138" t="str">
        <f t="shared" si="16"/>
        <v>07</v>
      </c>
      <c r="C213" s="138" t="str">
        <f t="shared" si="17"/>
        <v>02</v>
      </c>
      <c r="D213" s="359" t="s">
        <v>740</v>
      </c>
      <c r="E213" s="441">
        <v>821</v>
      </c>
      <c r="F213" s="86">
        <f>ведомственная!G245</f>
        <v>0</v>
      </c>
      <c r="G213" s="155"/>
    </row>
    <row r="214" spans="1:7" ht="48" hidden="1" customHeight="1">
      <c r="A214" s="223" t="s">
        <v>1875</v>
      </c>
      <c r="B214" s="138" t="str">
        <f t="shared" si="16"/>
        <v>07</v>
      </c>
      <c r="C214" s="138" t="str">
        <f t="shared" si="17"/>
        <v>02</v>
      </c>
      <c r="D214" s="359" t="s">
        <v>740</v>
      </c>
      <c r="E214" s="441">
        <v>600</v>
      </c>
      <c r="F214" s="86">
        <f>ведомственная!G246</f>
        <v>0</v>
      </c>
      <c r="G214" s="86">
        <f>ведомственная!H246</f>
        <v>0</v>
      </c>
    </row>
    <row r="215" spans="1:7" ht="48" customHeight="1">
      <c r="A215" s="453" t="s">
        <v>2016</v>
      </c>
      <c r="B215" s="138" t="str">
        <f>"05"</f>
        <v>05</v>
      </c>
      <c r="C215" s="138" t="str">
        <f>"03"</f>
        <v>03</v>
      </c>
      <c r="D215" s="441" t="s">
        <v>1981</v>
      </c>
      <c r="E215" s="441">
        <v>200</v>
      </c>
      <c r="F215" s="86">
        <v>580</v>
      </c>
      <c r="G215" s="86">
        <v>580</v>
      </c>
    </row>
    <row r="216" spans="1:7" ht="74.25" customHeight="1">
      <c r="A216" s="455" t="s">
        <v>2017</v>
      </c>
      <c r="B216" s="138" t="str">
        <f>"05"</f>
        <v>05</v>
      </c>
      <c r="C216" s="138" t="str">
        <f>"03"</f>
        <v>03</v>
      </c>
      <c r="D216" s="441" t="s">
        <v>2019</v>
      </c>
      <c r="E216" s="441">
        <v>200</v>
      </c>
      <c r="F216" s="86">
        <v>2838.6</v>
      </c>
      <c r="G216" s="86">
        <v>3154.1</v>
      </c>
    </row>
    <row r="217" spans="1:7" ht="75.75" hidden="1" customHeight="1">
      <c r="A217" s="442" t="s">
        <v>1987</v>
      </c>
      <c r="B217" s="138" t="str">
        <f>"05"</f>
        <v>05</v>
      </c>
      <c r="C217" s="138" t="str">
        <f>"03"</f>
        <v>03</v>
      </c>
      <c r="D217" s="441" t="s">
        <v>1988</v>
      </c>
      <c r="E217" s="441">
        <v>200</v>
      </c>
      <c r="F217" s="86"/>
      <c r="G217" s="86"/>
    </row>
    <row r="218" spans="1:7" ht="72" hidden="1" customHeight="1">
      <c r="A218" s="442" t="s">
        <v>1987</v>
      </c>
      <c r="B218" s="138" t="str">
        <f>"05"</f>
        <v>05</v>
      </c>
      <c r="C218" s="138" t="str">
        <f>"03"</f>
        <v>03</v>
      </c>
      <c r="D218" s="441" t="s">
        <v>1989</v>
      </c>
      <c r="E218" s="441">
        <v>200</v>
      </c>
      <c r="F218" s="86"/>
      <c r="G218" s="86"/>
    </row>
    <row r="219" spans="1:7" ht="72" customHeight="1">
      <c r="A219" s="455" t="s">
        <v>2017</v>
      </c>
      <c r="B219" s="138" t="str">
        <f>"05"</f>
        <v>05</v>
      </c>
      <c r="C219" s="138" t="str">
        <f>"03"</f>
        <v>03</v>
      </c>
      <c r="D219" s="441" t="s">
        <v>2019</v>
      </c>
      <c r="E219" s="441">
        <v>200</v>
      </c>
      <c r="F219" s="86">
        <v>28.7</v>
      </c>
      <c r="G219" s="86">
        <v>31.8</v>
      </c>
    </row>
    <row r="220" spans="1:7" ht="39.75" customHeight="1">
      <c r="A220" s="225" t="s">
        <v>101</v>
      </c>
      <c r="B220" s="138" t="str">
        <f>"08"</f>
        <v>08</v>
      </c>
      <c r="C220" s="138" t="str">
        <f>"01"</f>
        <v>01</v>
      </c>
      <c r="D220" s="441" t="s">
        <v>1982</v>
      </c>
      <c r="E220" s="441">
        <v>540</v>
      </c>
      <c r="F220" s="175"/>
      <c r="G220" s="175"/>
    </row>
    <row r="221" spans="1:7" ht="45.75" hidden="1" customHeight="1">
      <c r="A221" s="223" t="s">
        <v>1875</v>
      </c>
      <c r="B221" s="138" t="str">
        <f t="shared" si="16"/>
        <v>07</v>
      </c>
      <c r="C221" s="138" t="str">
        <f t="shared" si="17"/>
        <v>02</v>
      </c>
      <c r="D221" s="441" t="s">
        <v>786</v>
      </c>
      <c r="E221" s="441">
        <v>600</v>
      </c>
      <c r="F221" s="86">
        <f>ведомственная!G248+ведомственная!G326</f>
        <v>0</v>
      </c>
      <c r="G221" s="86">
        <f>ведомственная!H248+ведомственная!H326</f>
        <v>0</v>
      </c>
    </row>
    <row r="222" spans="1:7" ht="42" hidden="1" customHeight="1">
      <c r="A222" s="31" t="s">
        <v>456</v>
      </c>
      <c r="B222" s="138" t="str">
        <f t="shared" si="16"/>
        <v>07</v>
      </c>
      <c r="C222" s="138" t="str">
        <f t="shared" si="17"/>
        <v>02</v>
      </c>
      <c r="D222" s="441" t="s">
        <v>786</v>
      </c>
      <c r="E222" s="441">
        <v>822</v>
      </c>
      <c r="F222" s="86">
        <f>ведомственная!G327+ведомственная!G249</f>
        <v>0</v>
      </c>
      <c r="G222" s="155"/>
    </row>
    <row r="223" spans="1:7" ht="49.5" hidden="1" customHeight="1">
      <c r="A223" s="160" t="s">
        <v>550</v>
      </c>
      <c r="B223" s="138" t="str">
        <f t="shared" si="16"/>
        <v>07</v>
      </c>
      <c r="C223" s="138" t="str">
        <f t="shared" si="17"/>
        <v>02</v>
      </c>
      <c r="D223" s="441" t="s">
        <v>552</v>
      </c>
      <c r="E223" s="441"/>
      <c r="F223" s="86">
        <f>ведомственная!G250</f>
        <v>0</v>
      </c>
      <c r="G223" s="155"/>
    </row>
    <row r="224" spans="1:7" ht="42" hidden="1" customHeight="1">
      <c r="A224" s="31" t="s">
        <v>456</v>
      </c>
      <c r="B224" s="138" t="str">
        <f t="shared" si="16"/>
        <v>07</v>
      </c>
      <c r="C224" s="138" t="str">
        <f t="shared" si="17"/>
        <v>02</v>
      </c>
      <c r="D224" s="441" t="s">
        <v>552</v>
      </c>
      <c r="E224" s="441">
        <v>822</v>
      </c>
      <c r="F224" s="86">
        <f>ведомственная!G251</f>
        <v>0</v>
      </c>
      <c r="G224" s="155"/>
    </row>
    <row r="225" spans="1:8" ht="25.5" hidden="1" customHeight="1">
      <c r="A225" s="163" t="s">
        <v>551</v>
      </c>
      <c r="B225" s="138" t="str">
        <f t="shared" si="16"/>
        <v>07</v>
      </c>
      <c r="C225" s="138" t="str">
        <f t="shared" si="17"/>
        <v>02</v>
      </c>
      <c r="D225" s="441" t="s">
        <v>553</v>
      </c>
      <c r="E225" s="441"/>
      <c r="F225" s="86">
        <f>ведомственная!G252</f>
        <v>0</v>
      </c>
      <c r="G225" s="155"/>
    </row>
    <row r="226" spans="1:8" ht="42" hidden="1" customHeight="1">
      <c r="A226" s="31" t="s">
        <v>456</v>
      </c>
      <c r="B226" s="138" t="str">
        <f t="shared" si="16"/>
        <v>07</v>
      </c>
      <c r="C226" s="138" t="str">
        <f t="shared" si="17"/>
        <v>02</v>
      </c>
      <c r="D226" s="441" t="s">
        <v>553</v>
      </c>
      <c r="E226" s="441">
        <v>822</v>
      </c>
      <c r="F226" s="86">
        <f>ведомственная!G253</f>
        <v>0</v>
      </c>
      <c r="G226" s="155"/>
    </row>
    <row r="227" spans="1:8" ht="39" hidden="1" customHeight="1">
      <c r="A227" s="31" t="s">
        <v>787</v>
      </c>
      <c r="B227" s="138" t="str">
        <f t="shared" si="16"/>
        <v>07</v>
      </c>
      <c r="C227" s="138" t="str">
        <f t="shared" si="17"/>
        <v>02</v>
      </c>
      <c r="D227" s="441" t="s">
        <v>788</v>
      </c>
      <c r="E227" s="441"/>
      <c r="F227" s="86">
        <f>F228+F229</f>
        <v>0</v>
      </c>
      <c r="G227" s="155"/>
    </row>
    <row r="228" spans="1:8" ht="75.75" hidden="1" customHeight="1">
      <c r="A228" s="31" t="s">
        <v>455</v>
      </c>
      <c r="B228" s="138" t="str">
        <f t="shared" si="16"/>
        <v>07</v>
      </c>
      <c r="C228" s="138" t="str">
        <f t="shared" si="17"/>
        <v>02</v>
      </c>
      <c r="D228" s="441" t="s">
        <v>788</v>
      </c>
      <c r="E228" s="441">
        <v>821</v>
      </c>
      <c r="F228" s="86">
        <f>ведомственная!G255</f>
        <v>0</v>
      </c>
      <c r="G228" s="155"/>
    </row>
    <row r="229" spans="1:8" ht="44.25" hidden="1" customHeight="1">
      <c r="A229" s="223" t="s">
        <v>1875</v>
      </c>
      <c r="B229" s="138" t="str">
        <f t="shared" si="16"/>
        <v>07</v>
      </c>
      <c r="C229" s="138" t="str">
        <f t="shared" si="17"/>
        <v>02</v>
      </c>
      <c r="D229" s="441" t="s">
        <v>788</v>
      </c>
      <c r="E229" s="441">
        <v>600</v>
      </c>
      <c r="F229" s="155">
        <f>ведомственная!G256</f>
        <v>0</v>
      </c>
      <c r="G229" s="155"/>
    </row>
    <row r="230" spans="1:8" ht="57" hidden="1" customHeight="1">
      <c r="A230" s="31" t="s">
        <v>1860</v>
      </c>
      <c r="B230" s="138" t="str">
        <f t="shared" si="16"/>
        <v>07</v>
      </c>
      <c r="C230" s="138" t="str">
        <f t="shared" si="17"/>
        <v>02</v>
      </c>
      <c r="D230" s="441" t="s">
        <v>1566</v>
      </c>
      <c r="E230" s="441"/>
      <c r="F230" s="86">
        <f>F231+F232</f>
        <v>0</v>
      </c>
      <c r="G230" s="86">
        <f>G231+G232</f>
        <v>0</v>
      </c>
    </row>
    <row r="231" spans="1:8" ht="75.75" hidden="1" customHeight="1">
      <c r="A231" s="31" t="s">
        <v>455</v>
      </c>
      <c r="B231" s="138" t="str">
        <f t="shared" si="16"/>
        <v>07</v>
      </c>
      <c r="C231" s="138" t="str">
        <f t="shared" si="17"/>
        <v>02</v>
      </c>
      <c r="D231" s="441" t="s">
        <v>1566</v>
      </c>
      <c r="E231" s="441">
        <v>821</v>
      </c>
      <c r="F231" s="86">
        <f>ведомственная!G258</f>
        <v>0</v>
      </c>
      <c r="G231" s="155"/>
    </row>
    <row r="232" spans="1:8" ht="43.5" hidden="1" customHeight="1">
      <c r="A232" s="223" t="s">
        <v>1875</v>
      </c>
      <c r="B232" s="138" t="str">
        <f t="shared" si="16"/>
        <v>07</v>
      </c>
      <c r="C232" s="138" t="str">
        <f t="shared" si="17"/>
        <v>02</v>
      </c>
      <c r="D232" s="441" t="s">
        <v>1566</v>
      </c>
      <c r="E232" s="441">
        <v>600</v>
      </c>
      <c r="F232" s="86">
        <f>ведомственная!G259</f>
        <v>0</v>
      </c>
      <c r="G232" s="86">
        <f>ведомственная!H259</f>
        <v>0</v>
      </c>
    </row>
    <row r="233" spans="1:8" ht="45" hidden="1" customHeight="1">
      <c r="A233" s="31" t="s">
        <v>1863</v>
      </c>
      <c r="B233" s="138" t="str">
        <f t="shared" si="16"/>
        <v>07</v>
      </c>
      <c r="C233" s="138" t="str">
        <f t="shared" si="17"/>
        <v>02</v>
      </c>
      <c r="D233" s="441" t="s">
        <v>1347</v>
      </c>
      <c r="E233" s="441"/>
      <c r="F233" s="86">
        <f>F234</f>
        <v>0</v>
      </c>
      <c r="G233" s="155"/>
    </row>
    <row r="234" spans="1:8" ht="42" hidden="1" customHeight="1">
      <c r="A234" s="223" t="s">
        <v>1875</v>
      </c>
      <c r="B234" s="138" t="str">
        <f t="shared" si="16"/>
        <v>07</v>
      </c>
      <c r="C234" s="138" t="str">
        <f t="shared" si="17"/>
        <v>02</v>
      </c>
      <c r="D234" s="441" t="s">
        <v>1347</v>
      </c>
      <c r="E234" s="441">
        <v>600</v>
      </c>
      <c r="F234" s="86">
        <f>ведомственная!G329</f>
        <v>0</v>
      </c>
      <c r="G234" s="155"/>
    </row>
    <row r="235" spans="1:8" ht="58.5" hidden="1" customHeight="1">
      <c r="A235" s="5" t="s">
        <v>467</v>
      </c>
      <c r="B235" s="138" t="str">
        <f t="shared" si="16"/>
        <v>07</v>
      </c>
      <c r="C235" s="138" t="str">
        <f t="shared" si="17"/>
        <v>02</v>
      </c>
      <c r="D235" s="441" t="s">
        <v>468</v>
      </c>
      <c r="E235" s="54"/>
      <c r="F235" s="86">
        <f>F236</f>
        <v>0</v>
      </c>
      <c r="G235" s="155"/>
    </row>
    <row r="236" spans="1:8" ht="30" hidden="1" customHeight="1">
      <c r="A236" s="31" t="s">
        <v>1509</v>
      </c>
      <c r="B236" s="138" t="str">
        <f t="shared" si="16"/>
        <v>07</v>
      </c>
      <c r="C236" s="138" t="str">
        <f t="shared" si="17"/>
        <v>02</v>
      </c>
      <c r="D236" s="441" t="s">
        <v>468</v>
      </c>
      <c r="E236" s="54" t="s">
        <v>541</v>
      </c>
      <c r="F236" s="86">
        <f>ведомственная!G261+ведомственная!G331</f>
        <v>0</v>
      </c>
      <c r="G236" s="155"/>
    </row>
    <row r="237" spans="1:8" s="181" customFormat="1" ht="64.5" hidden="1" customHeight="1">
      <c r="A237" s="399" t="s">
        <v>1843</v>
      </c>
      <c r="B237" s="394" t="str">
        <f t="shared" ref="B237:B251" si="18">"07"</f>
        <v>07</v>
      </c>
      <c r="C237" s="394" t="str">
        <f t="shared" ref="C237:C250" si="19">"02"</f>
        <v>02</v>
      </c>
      <c r="D237" s="395" t="s">
        <v>1920</v>
      </c>
      <c r="E237" s="441"/>
      <c r="F237" s="155">
        <f>F238+F239</f>
        <v>0</v>
      </c>
      <c r="G237" s="155">
        <f>G238+G239</f>
        <v>0</v>
      </c>
      <c r="H237" s="180"/>
    </row>
    <row r="238" spans="1:8" s="181" customFormat="1" ht="75.75" hidden="1" customHeight="1">
      <c r="A238" s="396" t="s">
        <v>455</v>
      </c>
      <c r="B238" s="394" t="str">
        <f t="shared" si="18"/>
        <v>07</v>
      </c>
      <c r="C238" s="394" t="str">
        <f t="shared" si="19"/>
        <v>02</v>
      </c>
      <c r="D238" s="395" t="s">
        <v>938</v>
      </c>
      <c r="E238" s="441">
        <v>821</v>
      </c>
      <c r="F238" s="155">
        <f>ведомственная!G263</f>
        <v>0</v>
      </c>
      <c r="G238" s="86"/>
      <c r="H238" s="180"/>
    </row>
    <row r="239" spans="1:8" s="181" customFormat="1" ht="49.5" hidden="1" customHeight="1">
      <c r="A239" s="397" t="s">
        <v>1875</v>
      </c>
      <c r="B239" s="394" t="str">
        <f t="shared" si="18"/>
        <v>07</v>
      </c>
      <c r="C239" s="394" t="str">
        <f t="shared" si="19"/>
        <v>02</v>
      </c>
      <c r="D239" s="395" t="s">
        <v>1920</v>
      </c>
      <c r="E239" s="441">
        <v>600</v>
      </c>
      <c r="F239" s="155">
        <f>ведомственная!G264</f>
        <v>0</v>
      </c>
      <c r="G239" s="155">
        <f>ведомственная!H264</f>
        <v>0</v>
      </c>
      <c r="H239" s="180"/>
    </row>
    <row r="240" spans="1:8" s="181" customFormat="1" ht="74.25" hidden="1" customHeight="1">
      <c r="A240" s="393" t="s">
        <v>32</v>
      </c>
      <c r="B240" s="394" t="str">
        <f t="shared" si="18"/>
        <v>07</v>
      </c>
      <c r="C240" s="394" t="str">
        <f t="shared" si="19"/>
        <v>02</v>
      </c>
      <c r="D240" s="395" t="s">
        <v>1917</v>
      </c>
      <c r="E240" s="441"/>
      <c r="F240" s="155">
        <f>F241+F242</f>
        <v>0</v>
      </c>
      <c r="G240" s="155">
        <f>G241+G242</f>
        <v>0</v>
      </c>
      <c r="H240" s="180"/>
    </row>
    <row r="241" spans="1:8" s="181" customFormat="1" ht="79.5" hidden="1" customHeight="1">
      <c r="A241" s="396" t="s">
        <v>455</v>
      </c>
      <c r="B241" s="394" t="str">
        <f t="shared" si="18"/>
        <v>07</v>
      </c>
      <c r="C241" s="394" t="str">
        <f t="shared" si="19"/>
        <v>02</v>
      </c>
      <c r="D241" s="395" t="s">
        <v>1575</v>
      </c>
      <c r="E241" s="441">
        <v>821</v>
      </c>
      <c r="F241" s="155">
        <f>ведомственная!G266</f>
        <v>0</v>
      </c>
      <c r="G241" s="86"/>
      <c r="H241" s="180"/>
    </row>
    <row r="242" spans="1:8" s="181" customFormat="1" ht="48" hidden="1" customHeight="1">
      <c r="A242" s="397" t="s">
        <v>1875</v>
      </c>
      <c r="B242" s="394" t="str">
        <f t="shared" si="18"/>
        <v>07</v>
      </c>
      <c r="C242" s="394" t="str">
        <f t="shared" si="19"/>
        <v>02</v>
      </c>
      <c r="D242" s="395" t="s">
        <v>1917</v>
      </c>
      <c r="E242" s="441">
        <v>600</v>
      </c>
      <c r="F242" s="155">
        <f>ведомственная!G267</f>
        <v>0</v>
      </c>
      <c r="G242" s="155">
        <f>ведомственная!H267</f>
        <v>0</v>
      </c>
      <c r="H242" s="180"/>
    </row>
    <row r="243" spans="1:8" s="181" customFormat="1" ht="57.75" hidden="1" customHeight="1">
      <c r="A243" s="398" t="s">
        <v>1856</v>
      </c>
      <c r="B243" s="394" t="str">
        <f t="shared" si="18"/>
        <v>07</v>
      </c>
      <c r="C243" s="394" t="str">
        <f t="shared" si="19"/>
        <v>02</v>
      </c>
      <c r="D243" s="395" t="s">
        <v>1922</v>
      </c>
      <c r="E243" s="201"/>
      <c r="F243" s="203">
        <f>F244</f>
        <v>0</v>
      </c>
      <c r="G243" s="203">
        <f>G244</f>
        <v>0</v>
      </c>
      <c r="H243" s="180"/>
    </row>
    <row r="244" spans="1:8" s="181" customFormat="1" ht="48" hidden="1" customHeight="1">
      <c r="A244" s="397" t="s">
        <v>1875</v>
      </c>
      <c r="B244" s="394" t="str">
        <f t="shared" si="18"/>
        <v>07</v>
      </c>
      <c r="C244" s="394" t="str">
        <f t="shared" si="19"/>
        <v>02</v>
      </c>
      <c r="D244" s="395" t="s">
        <v>1922</v>
      </c>
      <c r="E244" s="441">
        <v>600</v>
      </c>
      <c r="F244" s="86">
        <f>ведомственная!G269</f>
        <v>0</v>
      </c>
      <c r="G244" s="86">
        <f>ведомственная!H269</f>
        <v>0</v>
      </c>
      <c r="H244" s="180"/>
    </row>
    <row r="245" spans="1:8" s="181" customFormat="1" ht="95.25" hidden="1" customHeight="1">
      <c r="A245" s="399" t="s">
        <v>1839</v>
      </c>
      <c r="B245" s="394" t="str">
        <f t="shared" si="18"/>
        <v>07</v>
      </c>
      <c r="C245" s="394" t="str">
        <f t="shared" si="19"/>
        <v>02</v>
      </c>
      <c r="D245" s="395" t="s">
        <v>1919</v>
      </c>
      <c r="E245" s="201"/>
      <c r="F245" s="203">
        <f>F246</f>
        <v>0</v>
      </c>
      <c r="G245" s="203">
        <f>G246</f>
        <v>0</v>
      </c>
      <c r="H245" s="180"/>
    </row>
    <row r="246" spans="1:8" s="181" customFormat="1" ht="48" hidden="1" customHeight="1">
      <c r="A246" s="397" t="s">
        <v>1875</v>
      </c>
      <c r="B246" s="394" t="str">
        <f t="shared" si="18"/>
        <v>07</v>
      </c>
      <c r="C246" s="394" t="str">
        <f t="shared" si="19"/>
        <v>02</v>
      </c>
      <c r="D246" s="395" t="s">
        <v>1919</v>
      </c>
      <c r="E246" s="441">
        <v>600</v>
      </c>
      <c r="F246" s="86">
        <f>ведомственная!G271</f>
        <v>0</v>
      </c>
      <c r="G246" s="86">
        <f>ведомственная!H271</f>
        <v>0</v>
      </c>
      <c r="H246" s="180"/>
    </row>
    <row r="247" spans="1:8" s="181" customFormat="1" ht="61.5" hidden="1" customHeight="1">
      <c r="A247" s="399" t="s">
        <v>1842</v>
      </c>
      <c r="B247" s="394" t="str">
        <f t="shared" si="18"/>
        <v>07</v>
      </c>
      <c r="C247" s="394" t="str">
        <f t="shared" si="19"/>
        <v>02</v>
      </c>
      <c r="D247" s="395" t="s">
        <v>1921</v>
      </c>
      <c r="E247" s="204"/>
      <c r="F247" s="203">
        <f>F248</f>
        <v>0</v>
      </c>
      <c r="G247" s="203">
        <f>G248</f>
        <v>0</v>
      </c>
      <c r="H247" s="180"/>
    </row>
    <row r="248" spans="1:8" s="181" customFormat="1" ht="48" hidden="1" customHeight="1">
      <c r="A248" s="397" t="s">
        <v>1875</v>
      </c>
      <c r="B248" s="394" t="str">
        <f t="shared" si="18"/>
        <v>07</v>
      </c>
      <c r="C248" s="394" t="str">
        <f t="shared" si="19"/>
        <v>02</v>
      </c>
      <c r="D248" s="395" t="s">
        <v>1921</v>
      </c>
      <c r="E248" s="441">
        <v>600</v>
      </c>
      <c r="F248" s="86">
        <f>ведомственная!G273</f>
        <v>0</v>
      </c>
      <c r="G248" s="86">
        <f>ведомственная!H273</f>
        <v>0</v>
      </c>
      <c r="H248" s="180"/>
    </row>
    <row r="249" spans="1:8" s="181" customFormat="1" ht="69" hidden="1" customHeight="1">
      <c r="A249" s="127" t="s">
        <v>1851</v>
      </c>
      <c r="B249" s="138" t="str">
        <f t="shared" si="18"/>
        <v>07</v>
      </c>
      <c r="C249" s="138" t="str">
        <f t="shared" si="19"/>
        <v>02</v>
      </c>
      <c r="D249" s="441" t="s">
        <v>1253</v>
      </c>
      <c r="E249" s="54"/>
      <c r="F249" s="86">
        <f>F250+F251</f>
        <v>0</v>
      </c>
      <c r="G249" s="86"/>
      <c r="H249" s="180"/>
    </row>
    <row r="250" spans="1:8" s="181" customFormat="1" ht="36.75" hidden="1" customHeight="1">
      <c r="A250" s="5" t="s">
        <v>1870</v>
      </c>
      <c r="B250" s="138" t="str">
        <f t="shared" si="18"/>
        <v>07</v>
      </c>
      <c r="C250" s="138" t="str">
        <f t="shared" si="19"/>
        <v>02</v>
      </c>
      <c r="D250" s="441" t="s">
        <v>1253</v>
      </c>
      <c r="E250" s="54" t="s">
        <v>1873</v>
      </c>
      <c r="F250" s="86">
        <f>ведомственная!G78</f>
        <v>0</v>
      </c>
      <c r="G250" s="86"/>
      <c r="H250" s="180"/>
    </row>
    <row r="251" spans="1:8" s="181" customFormat="1" ht="42.75" hidden="1" customHeight="1">
      <c r="A251" s="223" t="s">
        <v>1875</v>
      </c>
      <c r="B251" s="138" t="str">
        <f t="shared" si="18"/>
        <v>07</v>
      </c>
      <c r="C251" s="54" t="s">
        <v>1639</v>
      </c>
      <c r="D251" s="441" t="s">
        <v>1253</v>
      </c>
      <c r="E251" s="441">
        <v>600</v>
      </c>
      <c r="F251" s="155">
        <f>ведомственная!G275</f>
        <v>0</v>
      </c>
      <c r="G251" s="86"/>
      <c r="H251" s="180"/>
    </row>
    <row r="252" spans="1:8" ht="105" hidden="1" customHeight="1">
      <c r="A252" s="396" t="s">
        <v>1396</v>
      </c>
      <c r="B252" s="394" t="str">
        <f t="shared" ref="B252:B281" si="20">"07"</f>
        <v>07</v>
      </c>
      <c r="C252" s="394" t="str">
        <f t="shared" si="17"/>
        <v>02</v>
      </c>
      <c r="D252" s="395" t="s">
        <v>1922</v>
      </c>
      <c r="E252" s="441"/>
      <c r="F252" s="86">
        <f>ведомственная!G276</f>
        <v>0</v>
      </c>
      <c r="G252" s="86">
        <f>ведомственная!H276</f>
        <v>0</v>
      </c>
    </row>
    <row r="253" spans="1:8" ht="39.75" hidden="1" customHeight="1">
      <c r="A253" s="396" t="s">
        <v>455</v>
      </c>
      <c r="B253" s="394" t="str">
        <f t="shared" si="20"/>
        <v>07</v>
      </c>
      <c r="C253" s="394" t="str">
        <f t="shared" si="17"/>
        <v>02</v>
      </c>
      <c r="D253" s="395" t="s">
        <v>1397</v>
      </c>
      <c r="E253" s="441">
        <v>821</v>
      </c>
      <c r="F253" s="86">
        <f>ведомственная!G277</f>
        <v>0</v>
      </c>
      <c r="G253" s="155"/>
    </row>
    <row r="254" spans="1:8" ht="39.75" hidden="1" customHeight="1">
      <c r="A254" s="397" t="s">
        <v>1875</v>
      </c>
      <c r="B254" s="394" t="str">
        <f t="shared" si="20"/>
        <v>07</v>
      </c>
      <c r="C254" s="394" t="str">
        <f t="shared" si="17"/>
        <v>02</v>
      </c>
      <c r="D254" s="395" t="s">
        <v>1922</v>
      </c>
      <c r="E254" s="441">
        <v>600</v>
      </c>
      <c r="F254" s="86">
        <f>ведомственная!G278</f>
        <v>0</v>
      </c>
      <c r="G254" s="86">
        <f>ведомственная!H278</f>
        <v>0</v>
      </c>
    </row>
    <row r="255" spans="1:8" ht="39.75" hidden="1" customHeight="1">
      <c r="A255" s="31" t="s">
        <v>1474</v>
      </c>
      <c r="B255" s="138" t="str">
        <f t="shared" si="20"/>
        <v>07</v>
      </c>
      <c r="C255" s="138" t="str">
        <f t="shared" si="17"/>
        <v>02</v>
      </c>
      <c r="D255" s="441" t="s">
        <v>1475</v>
      </c>
      <c r="E255" s="441"/>
      <c r="F255" s="88">
        <f>F256</f>
        <v>0</v>
      </c>
      <c r="G255" s="155"/>
    </row>
    <row r="256" spans="1:8" ht="39.75" hidden="1" customHeight="1">
      <c r="A256" s="223" t="s">
        <v>1875</v>
      </c>
      <c r="B256" s="138" t="str">
        <f t="shared" si="20"/>
        <v>07</v>
      </c>
      <c r="C256" s="138" t="str">
        <f t="shared" si="17"/>
        <v>02</v>
      </c>
      <c r="D256" s="441" t="s">
        <v>1475</v>
      </c>
      <c r="E256" s="441">
        <v>600</v>
      </c>
      <c r="F256" s="88">
        <f>ведомственная!G280</f>
        <v>0</v>
      </c>
      <c r="G256" s="155"/>
    </row>
    <row r="257" spans="1:7" ht="79.5" hidden="1" customHeight="1">
      <c r="A257" s="200" t="s">
        <v>1807</v>
      </c>
      <c r="B257" s="202" t="str">
        <f t="shared" si="20"/>
        <v>07</v>
      </c>
      <c r="C257" s="202" t="str">
        <f>"02"</f>
        <v>02</v>
      </c>
      <c r="D257" s="205" t="s">
        <v>1895</v>
      </c>
      <c r="E257" s="201"/>
      <c r="F257" s="88">
        <f>F258</f>
        <v>0</v>
      </c>
      <c r="G257" s="88">
        <f>G258</f>
        <v>0</v>
      </c>
    </row>
    <row r="258" spans="1:7" ht="39.75" hidden="1" customHeight="1">
      <c r="A258" s="223" t="s">
        <v>1875</v>
      </c>
      <c r="B258" s="202" t="str">
        <f t="shared" si="20"/>
        <v>07</v>
      </c>
      <c r="C258" s="202" t="str">
        <f>"02"</f>
        <v>02</v>
      </c>
      <c r="D258" s="205" t="s">
        <v>1895</v>
      </c>
      <c r="E258" s="441">
        <v>600</v>
      </c>
      <c r="F258" s="88">
        <f>ведомственная!G282+ведомственная!G333</f>
        <v>0</v>
      </c>
      <c r="G258" s="88">
        <f>ведомственная!H282+ведомственная!H333</f>
        <v>0</v>
      </c>
    </row>
    <row r="259" spans="1:7" ht="58.5" hidden="1" customHeight="1">
      <c r="A259" s="396" t="s">
        <v>1889</v>
      </c>
      <c r="B259" s="394" t="str">
        <f t="shared" si="20"/>
        <v>07</v>
      </c>
      <c r="C259" s="394" t="str">
        <f t="shared" ref="C259:C260" si="21">"02"</f>
        <v>02</v>
      </c>
      <c r="D259" s="395" t="s">
        <v>1923</v>
      </c>
      <c r="E259" s="441"/>
      <c r="F259" s="86">
        <f>F260</f>
        <v>0</v>
      </c>
      <c r="G259" s="86">
        <f>G260</f>
        <v>0</v>
      </c>
    </row>
    <row r="260" spans="1:7" ht="39.75" hidden="1" customHeight="1">
      <c r="A260" s="397" t="s">
        <v>1875</v>
      </c>
      <c r="B260" s="394" t="str">
        <f t="shared" si="20"/>
        <v>07</v>
      </c>
      <c r="C260" s="394" t="str">
        <f t="shared" si="21"/>
        <v>02</v>
      </c>
      <c r="D260" s="395" t="s">
        <v>1923</v>
      </c>
      <c r="E260" s="441">
        <v>600</v>
      </c>
      <c r="F260" s="86">
        <f>ведомственная!G284</f>
        <v>0</v>
      </c>
      <c r="G260" s="86">
        <f>ведомственная!H284</f>
        <v>0</v>
      </c>
    </row>
    <row r="261" spans="1:7" ht="39.75" hidden="1" customHeight="1">
      <c r="A261" s="402" t="s">
        <v>1841</v>
      </c>
      <c r="B261" s="370" t="str">
        <f t="shared" si="20"/>
        <v>07</v>
      </c>
      <c r="C261" s="370" t="str">
        <f t="shared" ref="C261:C262" si="22">"02"</f>
        <v>02</v>
      </c>
      <c r="D261" s="401" t="s">
        <v>1924</v>
      </c>
      <c r="E261" s="204"/>
      <c r="F261" s="203">
        <f>F262</f>
        <v>0</v>
      </c>
      <c r="G261" s="203">
        <f>G262</f>
        <v>0</v>
      </c>
    </row>
    <row r="262" spans="1:7" ht="37.5" hidden="1" customHeight="1">
      <c r="A262" s="372" t="s">
        <v>1875</v>
      </c>
      <c r="B262" s="370" t="str">
        <f t="shared" si="20"/>
        <v>07</v>
      </c>
      <c r="C262" s="370" t="str">
        <f t="shared" si="22"/>
        <v>02</v>
      </c>
      <c r="D262" s="401" t="s">
        <v>1924</v>
      </c>
      <c r="E262" s="441">
        <v>600</v>
      </c>
      <c r="F262" s="203">
        <f>ведомственная!G335</f>
        <v>0</v>
      </c>
      <c r="G262" s="203">
        <f>ведомственная!H335</f>
        <v>0</v>
      </c>
    </row>
    <row r="263" spans="1:7" ht="39.75" hidden="1" customHeight="1">
      <c r="A263" s="31" t="s">
        <v>1766</v>
      </c>
      <c r="B263" s="138" t="str">
        <f t="shared" si="20"/>
        <v>07</v>
      </c>
      <c r="C263" s="138" t="str">
        <f t="shared" si="17"/>
        <v>02</v>
      </c>
      <c r="D263" s="441" t="s">
        <v>1438</v>
      </c>
      <c r="E263" s="441"/>
      <c r="F263" s="86">
        <f>ведомственная!G285</f>
        <v>0</v>
      </c>
      <c r="G263" s="155"/>
    </row>
    <row r="264" spans="1:7" ht="39.75" hidden="1" customHeight="1">
      <c r="A264" s="223" t="s">
        <v>1875</v>
      </c>
      <c r="B264" s="138" t="str">
        <f t="shared" si="20"/>
        <v>07</v>
      </c>
      <c r="C264" s="138" t="str">
        <f t="shared" si="17"/>
        <v>02</v>
      </c>
      <c r="D264" s="441" t="s">
        <v>1438</v>
      </c>
      <c r="E264" s="441">
        <v>600</v>
      </c>
      <c r="F264" s="86">
        <f>ведомственная!G286</f>
        <v>0</v>
      </c>
      <c r="G264" s="155"/>
    </row>
    <row r="265" spans="1:7" ht="25.5" hidden="1" customHeight="1">
      <c r="A265" s="31" t="s">
        <v>671</v>
      </c>
      <c r="B265" s="138" t="str">
        <f t="shared" si="20"/>
        <v>07</v>
      </c>
      <c r="C265" s="138" t="str">
        <f t="shared" ref="C265:C280" si="23">"07"</f>
        <v>07</v>
      </c>
      <c r="D265" s="441"/>
      <c r="E265" s="441"/>
      <c r="F265" s="86">
        <f>F266+F268+F271+F276+F279+F274</f>
        <v>0</v>
      </c>
      <c r="G265" s="86">
        <f>G266+G268+G271+G276+G279+G274</f>
        <v>0</v>
      </c>
    </row>
    <row r="266" spans="1:7" ht="20.25" hidden="1" customHeight="1">
      <c r="A266" s="2" t="s">
        <v>741</v>
      </c>
      <c r="B266" s="138" t="str">
        <f t="shared" si="20"/>
        <v>07</v>
      </c>
      <c r="C266" s="138" t="str">
        <f t="shared" si="23"/>
        <v>07</v>
      </c>
      <c r="D266" s="1" t="s">
        <v>744</v>
      </c>
      <c r="E266" s="441"/>
      <c r="F266" s="86">
        <f>F267</f>
        <v>0</v>
      </c>
      <c r="G266" s="86">
        <f>G267</f>
        <v>0</v>
      </c>
    </row>
    <row r="267" spans="1:7" ht="40.5" hidden="1" customHeight="1">
      <c r="A267" s="5" t="s">
        <v>1870</v>
      </c>
      <c r="B267" s="138" t="str">
        <f t="shared" si="20"/>
        <v>07</v>
      </c>
      <c r="C267" s="138" t="str">
        <f t="shared" si="23"/>
        <v>07</v>
      </c>
      <c r="D267" s="1" t="s">
        <v>744</v>
      </c>
      <c r="E267" s="441" t="str">
        <f>"200"</f>
        <v>200</v>
      </c>
      <c r="F267" s="86">
        <f>ведомственная!G338</f>
        <v>0</v>
      </c>
      <c r="G267" s="155">
        <f>ведомственная!H338</f>
        <v>0</v>
      </c>
    </row>
    <row r="268" spans="1:7" ht="40.5" hidden="1" customHeight="1">
      <c r="A268" s="224" t="s">
        <v>1867</v>
      </c>
      <c r="B268" s="138" t="str">
        <f>"05"</f>
        <v>05</v>
      </c>
      <c r="C268" s="138" t="str">
        <f>"01"</f>
        <v>01</v>
      </c>
      <c r="D268" s="441" t="s">
        <v>1966</v>
      </c>
      <c r="E268" s="441">
        <v>100</v>
      </c>
      <c r="F268" s="86"/>
      <c r="G268" s="86"/>
    </row>
    <row r="269" spans="1:7" ht="24" hidden="1" customHeight="1">
      <c r="A269" s="224" t="s">
        <v>1874</v>
      </c>
      <c r="B269" s="138" t="str">
        <f t="shared" si="20"/>
        <v>07</v>
      </c>
      <c r="C269" s="138" t="str">
        <f t="shared" si="23"/>
        <v>07</v>
      </c>
      <c r="D269" s="1" t="s">
        <v>743</v>
      </c>
      <c r="E269" s="441">
        <v>300</v>
      </c>
      <c r="F269" s="86">
        <f>ведомственная!G289</f>
        <v>0</v>
      </c>
      <c r="G269" s="86">
        <f>ведомственная!H289</f>
        <v>0</v>
      </c>
    </row>
    <row r="270" spans="1:7" ht="37.5" hidden="1" customHeight="1">
      <c r="A270" s="223" t="s">
        <v>1870</v>
      </c>
      <c r="B270" s="138" t="str">
        <f>"08"</f>
        <v>08</v>
      </c>
      <c r="C270" s="138" t="str">
        <f>"01"</f>
        <v>01</v>
      </c>
      <c r="D270" s="1" t="s">
        <v>1967</v>
      </c>
      <c r="E270" s="441">
        <v>200</v>
      </c>
      <c r="F270" s="86"/>
      <c r="G270" s="86"/>
    </row>
    <row r="271" spans="1:7" ht="57.75" hidden="1" customHeight="1">
      <c r="A271" s="5" t="s">
        <v>1862</v>
      </c>
      <c r="B271" s="138" t="str">
        <f t="shared" si="20"/>
        <v>07</v>
      </c>
      <c r="C271" s="138" t="str">
        <f t="shared" si="23"/>
        <v>07</v>
      </c>
      <c r="D271" s="441" t="s">
        <v>1349</v>
      </c>
      <c r="E271" s="441"/>
      <c r="F271" s="86">
        <f>F272+F273</f>
        <v>0</v>
      </c>
      <c r="G271" s="86">
        <f>G272+G273</f>
        <v>0</v>
      </c>
    </row>
    <row r="272" spans="1:7" ht="31.5" hidden="1" customHeight="1">
      <c r="A272" s="224" t="s">
        <v>1874</v>
      </c>
      <c r="B272" s="138" t="str">
        <f t="shared" si="20"/>
        <v>07</v>
      </c>
      <c r="C272" s="138" t="str">
        <f t="shared" si="23"/>
        <v>07</v>
      </c>
      <c r="D272" s="441" t="s">
        <v>1349</v>
      </c>
      <c r="E272" s="441">
        <v>300</v>
      </c>
      <c r="F272" s="155">
        <f>ведомственная!G292</f>
        <v>0</v>
      </c>
      <c r="G272" s="155">
        <f>ведомственная!H292</f>
        <v>0</v>
      </c>
    </row>
    <row r="273" spans="1:8" ht="45" hidden="1" customHeight="1">
      <c r="A273" s="223" t="s">
        <v>1875</v>
      </c>
      <c r="B273" s="138" t="str">
        <f t="shared" si="20"/>
        <v>07</v>
      </c>
      <c r="C273" s="138" t="str">
        <f t="shared" si="23"/>
        <v>07</v>
      </c>
      <c r="D273" s="441" t="s">
        <v>1349</v>
      </c>
      <c r="E273" s="441">
        <v>600</v>
      </c>
      <c r="F273" s="155">
        <f>ведомственная!G293</f>
        <v>0</v>
      </c>
      <c r="G273" s="155">
        <f>ведомственная!H293</f>
        <v>0</v>
      </c>
    </row>
    <row r="274" spans="1:8" ht="31.5" hidden="1" customHeight="1">
      <c r="A274" s="169" t="s">
        <v>70</v>
      </c>
      <c r="B274" s="138" t="str">
        <f t="shared" si="20"/>
        <v>07</v>
      </c>
      <c r="C274" s="138" t="str">
        <f t="shared" si="23"/>
        <v>07</v>
      </c>
      <c r="D274" s="441" t="s">
        <v>1348</v>
      </c>
      <c r="E274" s="441"/>
      <c r="F274" s="155">
        <f>ведомственная!G339</f>
        <v>0</v>
      </c>
      <c r="G274" s="155">
        <f>ведомственная!H339</f>
        <v>0</v>
      </c>
    </row>
    <row r="275" spans="1:8" ht="39.75" hidden="1" customHeight="1">
      <c r="A275" s="223" t="s">
        <v>1870</v>
      </c>
      <c r="B275" s="138" t="str">
        <f t="shared" si="20"/>
        <v>07</v>
      </c>
      <c r="C275" s="138" t="str">
        <f t="shared" si="23"/>
        <v>07</v>
      </c>
      <c r="D275" s="441" t="s">
        <v>1348</v>
      </c>
      <c r="E275" s="441">
        <v>200</v>
      </c>
      <c r="F275" s="155">
        <f>ведомственная!G340</f>
        <v>0</v>
      </c>
      <c r="G275" s="155">
        <f>ведомственная!H340</f>
        <v>0</v>
      </c>
    </row>
    <row r="276" spans="1:8" s="179" customFormat="1" ht="45" hidden="1" customHeight="1">
      <c r="A276" s="403" t="s">
        <v>34</v>
      </c>
      <c r="B276" s="370" t="str">
        <f t="shared" si="20"/>
        <v>07</v>
      </c>
      <c r="C276" s="370" t="str">
        <f t="shared" si="23"/>
        <v>07</v>
      </c>
      <c r="D276" s="371" t="s">
        <v>321</v>
      </c>
      <c r="E276" s="1"/>
      <c r="F276" s="86">
        <f>F278+F277</f>
        <v>0</v>
      </c>
      <c r="G276" s="86">
        <f>G278+G277</f>
        <v>0</v>
      </c>
      <c r="H276" s="178"/>
    </row>
    <row r="277" spans="1:8" s="179" customFormat="1" ht="48" hidden="1" customHeight="1">
      <c r="A277" s="400" t="s">
        <v>456</v>
      </c>
      <c r="B277" s="370" t="str">
        <f t="shared" si="20"/>
        <v>07</v>
      </c>
      <c r="C277" s="370" t="str">
        <f t="shared" si="23"/>
        <v>07</v>
      </c>
      <c r="D277" s="371" t="s">
        <v>321</v>
      </c>
      <c r="E277" s="201">
        <v>822</v>
      </c>
      <c r="F277" s="203">
        <f>ведомственная!G297</f>
        <v>0</v>
      </c>
      <c r="G277" s="86"/>
      <c r="H277" s="178"/>
    </row>
    <row r="278" spans="1:8" s="179" customFormat="1" ht="37.5" hidden="1" customHeight="1">
      <c r="A278" s="372" t="s">
        <v>1870</v>
      </c>
      <c r="B278" s="370" t="str">
        <f t="shared" si="20"/>
        <v>07</v>
      </c>
      <c r="C278" s="370" t="str">
        <f t="shared" si="23"/>
        <v>07</v>
      </c>
      <c r="D278" s="371" t="s">
        <v>321</v>
      </c>
      <c r="E278" s="441">
        <v>200</v>
      </c>
      <c r="F278" s="86">
        <f>ведомственная!G342</f>
        <v>0</v>
      </c>
      <c r="G278" s="86">
        <f>ведомственная!H342</f>
        <v>0</v>
      </c>
      <c r="H278" s="178"/>
    </row>
    <row r="279" spans="1:8" s="179" customFormat="1" ht="76.5" hidden="1" customHeight="1">
      <c r="A279" s="404" t="s">
        <v>1847</v>
      </c>
      <c r="B279" s="370" t="str">
        <f t="shared" si="20"/>
        <v>07</v>
      </c>
      <c r="C279" s="370" t="str">
        <f t="shared" si="23"/>
        <v>07</v>
      </c>
      <c r="D279" s="371" t="s">
        <v>1925</v>
      </c>
      <c r="E279" s="441"/>
      <c r="F279" s="86">
        <f>F280</f>
        <v>0</v>
      </c>
      <c r="G279" s="86">
        <f>G280</f>
        <v>0</v>
      </c>
      <c r="H279" s="178"/>
    </row>
    <row r="280" spans="1:8" s="179" customFormat="1" ht="45" hidden="1" customHeight="1">
      <c r="A280" s="372" t="s">
        <v>1870</v>
      </c>
      <c r="B280" s="370" t="str">
        <f t="shared" si="20"/>
        <v>07</v>
      </c>
      <c r="C280" s="370" t="str">
        <f t="shared" si="23"/>
        <v>07</v>
      </c>
      <c r="D280" s="371" t="s">
        <v>1925</v>
      </c>
      <c r="E280" s="441">
        <v>200</v>
      </c>
      <c r="F280" s="86">
        <f>ведомственная!G344+ведомственная!G295</f>
        <v>0</v>
      </c>
      <c r="G280" s="86">
        <f>ведомственная!H344+ведомственная!H295</f>
        <v>0</v>
      </c>
      <c r="H280" s="178"/>
    </row>
    <row r="281" spans="1:8" ht="24" hidden="1" customHeight="1">
      <c r="A281" s="31" t="s">
        <v>672</v>
      </c>
      <c r="B281" s="138" t="str">
        <f t="shared" si="20"/>
        <v>07</v>
      </c>
      <c r="C281" s="138" t="str">
        <f>"09"</f>
        <v>09</v>
      </c>
      <c r="D281" s="441"/>
      <c r="E281" s="441"/>
      <c r="F281" s="86">
        <f>F282+F285+F288+F291+F294</f>
        <v>0</v>
      </c>
      <c r="G281" s="86">
        <f>G282+G285+G288+G291+G294</f>
        <v>0</v>
      </c>
    </row>
    <row r="282" spans="1:8" ht="20.25" hidden="1" customHeight="1">
      <c r="A282" s="31" t="s">
        <v>920</v>
      </c>
      <c r="B282" s="138" t="str">
        <f t="shared" ref="B282:B295" si="24">"07"</f>
        <v>07</v>
      </c>
      <c r="C282" s="138" t="str">
        <f t="shared" ref="C282:C295" si="25">"09"</f>
        <v>09</v>
      </c>
      <c r="D282" s="441" t="s">
        <v>543</v>
      </c>
      <c r="E282" s="441"/>
      <c r="F282" s="86">
        <f>F283+F284</f>
        <v>0</v>
      </c>
      <c r="G282" s="86">
        <f>G283+G284</f>
        <v>0</v>
      </c>
    </row>
    <row r="283" spans="1:8" ht="99" hidden="1" customHeight="1">
      <c r="A283" s="223" t="s">
        <v>1867</v>
      </c>
      <c r="B283" s="138" t="str">
        <f t="shared" si="24"/>
        <v>07</v>
      </c>
      <c r="C283" s="138" t="str">
        <f t="shared" si="25"/>
        <v>09</v>
      </c>
      <c r="D283" s="441" t="s">
        <v>543</v>
      </c>
      <c r="E283" s="441" t="str">
        <f>"100"</f>
        <v>100</v>
      </c>
      <c r="F283" s="86">
        <f>ведомственная!G300</f>
        <v>0</v>
      </c>
      <c r="G283" s="86">
        <f>ведомственная!H300</f>
        <v>0</v>
      </c>
    </row>
    <row r="284" spans="1:8" ht="39" hidden="1" customHeight="1">
      <c r="A284" s="223" t="s">
        <v>1870</v>
      </c>
      <c r="B284" s="138" t="str">
        <f t="shared" si="24"/>
        <v>07</v>
      </c>
      <c r="C284" s="138" t="str">
        <f t="shared" si="25"/>
        <v>09</v>
      </c>
      <c r="D284" s="441" t="s">
        <v>543</v>
      </c>
      <c r="E284" s="129">
        <v>200</v>
      </c>
      <c r="F284" s="86">
        <f>ведомственная!G301</f>
        <v>0</v>
      </c>
      <c r="G284" s="86">
        <f>ведомственная!H301</f>
        <v>0</v>
      </c>
    </row>
    <row r="285" spans="1:8" ht="21" hidden="1" customHeight="1">
      <c r="A285" s="157" t="s">
        <v>673</v>
      </c>
      <c r="B285" s="154" t="str">
        <f t="shared" si="24"/>
        <v>07</v>
      </c>
      <c r="C285" s="154" t="str">
        <f t="shared" si="25"/>
        <v>09</v>
      </c>
      <c r="D285" s="129" t="s">
        <v>674</v>
      </c>
      <c r="E285" s="129"/>
      <c r="F285" s="86">
        <f>F286+F287</f>
        <v>0</v>
      </c>
      <c r="G285" s="86">
        <f>G286+G287</f>
        <v>0</v>
      </c>
    </row>
    <row r="286" spans="1:8" ht="40.5" hidden="1" customHeight="1">
      <c r="A286" s="223" t="s">
        <v>1870</v>
      </c>
      <c r="B286" s="138" t="str">
        <f t="shared" si="24"/>
        <v>07</v>
      </c>
      <c r="C286" s="138" t="str">
        <f t="shared" si="25"/>
        <v>09</v>
      </c>
      <c r="D286" s="441" t="s">
        <v>674</v>
      </c>
      <c r="E286" s="441" t="str">
        <f>"200"</f>
        <v>200</v>
      </c>
      <c r="F286" s="86">
        <f>ведомственная!G303</f>
        <v>0</v>
      </c>
      <c r="G286" s="86">
        <f>ведомственная!H303</f>
        <v>0</v>
      </c>
    </row>
    <row r="287" spans="1:8" ht="40.5" hidden="1" customHeight="1">
      <c r="A287" s="31" t="s">
        <v>456</v>
      </c>
      <c r="B287" s="138" t="str">
        <f t="shared" si="24"/>
        <v>07</v>
      </c>
      <c r="C287" s="138" t="str">
        <f t="shared" si="25"/>
        <v>09</v>
      </c>
      <c r="D287" s="441" t="s">
        <v>674</v>
      </c>
      <c r="E287" s="441">
        <v>822</v>
      </c>
      <c r="F287" s="86">
        <f>ведомственная!G304</f>
        <v>0</v>
      </c>
      <c r="G287" s="155"/>
    </row>
    <row r="288" spans="1:8" ht="60.75" hidden="1" customHeight="1">
      <c r="A288" s="225" t="s">
        <v>1879</v>
      </c>
      <c r="B288" s="138" t="str">
        <f t="shared" si="24"/>
        <v>07</v>
      </c>
      <c r="C288" s="138" t="str">
        <f t="shared" si="25"/>
        <v>09</v>
      </c>
      <c r="D288" s="441" t="s">
        <v>675</v>
      </c>
      <c r="E288" s="441"/>
      <c r="F288" s="86">
        <f>F289+F290</f>
        <v>0</v>
      </c>
      <c r="G288" s="86">
        <f>G289+G290</f>
        <v>0</v>
      </c>
    </row>
    <row r="289" spans="1:8" ht="96.75" hidden="1" customHeight="1">
      <c r="A289" s="223" t="s">
        <v>1867</v>
      </c>
      <c r="B289" s="138" t="str">
        <f t="shared" si="24"/>
        <v>07</v>
      </c>
      <c r="C289" s="138" t="str">
        <f>"09"</f>
        <v>09</v>
      </c>
      <c r="D289" s="441" t="s">
        <v>675</v>
      </c>
      <c r="E289" s="54" t="s">
        <v>1891</v>
      </c>
      <c r="F289" s="86">
        <f>ведомственная!G306</f>
        <v>0</v>
      </c>
      <c r="G289" s="86">
        <f>ведомственная!H306</f>
        <v>0</v>
      </c>
    </row>
    <row r="290" spans="1:8" ht="51.75" hidden="1" customHeight="1">
      <c r="A290" s="223" t="s">
        <v>1870</v>
      </c>
      <c r="B290" s="138" t="str">
        <f t="shared" si="24"/>
        <v>07</v>
      </c>
      <c r="C290" s="138" t="str">
        <f t="shared" si="25"/>
        <v>09</v>
      </c>
      <c r="D290" s="441" t="s">
        <v>675</v>
      </c>
      <c r="E290" s="54" t="s">
        <v>1873</v>
      </c>
      <c r="F290" s="86">
        <f>ведомственная!G307</f>
        <v>0</v>
      </c>
      <c r="G290" s="86">
        <f>ведомственная!H307</f>
        <v>0</v>
      </c>
    </row>
    <row r="291" spans="1:8" ht="92.25" hidden="1" customHeight="1">
      <c r="A291" s="31" t="s">
        <v>398</v>
      </c>
      <c r="B291" s="138" t="str">
        <f t="shared" si="24"/>
        <v>07</v>
      </c>
      <c r="C291" s="138" t="str">
        <f t="shared" si="25"/>
        <v>09</v>
      </c>
      <c r="D291" s="138"/>
      <c r="E291" s="441"/>
      <c r="F291" s="86">
        <f>ведомственная!G308</f>
        <v>0</v>
      </c>
      <c r="G291" s="155"/>
    </row>
    <row r="292" spans="1:8" ht="40.5" hidden="1" customHeight="1">
      <c r="A292" s="31" t="s">
        <v>455</v>
      </c>
      <c r="B292" s="138" t="str">
        <f t="shared" si="24"/>
        <v>07</v>
      </c>
      <c r="C292" s="138" t="str">
        <f t="shared" si="25"/>
        <v>09</v>
      </c>
      <c r="D292" s="1" t="s">
        <v>356</v>
      </c>
      <c r="E292" s="1">
        <v>821</v>
      </c>
      <c r="F292" s="155">
        <f>ведомственная!G309</f>
        <v>0</v>
      </c>
      <c r="G292" s="155"/>
    </row>
    <row r="293" spans="1:8" ht="40.5" hidden="1" customHeight="1">
      <c r="A293" s="31" t="s">
        <v>456</v>
      </c>
      <c r="B293" s="138" t="str">
        <f t="shared" si="24"/>
        <v>07</v>
      </c>
      <c r="C293" s="138" t="str">
        <f t="shared" si="25"/>
        <v>09</v>
      </c>
      <c r="D293" s="1" t="s">
        <v>356</v>
      </c>
      <c r="E293" s="1">
        <v>822</v>
      </c>
      <c r="F293" s="155">
        <f>ведомственная!G310</f>
        <v>0</v>
      </c>
      <c r="G293" s="155"/>
    </row>
    <row r="294" spans="1:8" ht="40.5" hidden="1" customHeight="1">
      <c r="A294" s="402" t="s">
        <v>1841</v>
      </c>
      <c r="B294" s="370" t="str">
        <f t="shared" si="24"/>
        <v>07</v>
      </c>
      <c r="C294" s="370" t="str">
        <f t="shared" si="25"/>
        <v>09</v>
      </c>
      <c r="D294" s="401" t="s">
        <v>1924</v>
      </c>
      <c r="E294" s="401"/>
      <c r="F294" s="203">
        <f>ведомственная!G346</f>
        <v>0</v>
      </c>
      <c r="G294" s="203">
        <f>ведомственная!H346</f>
        <v>0</v>
      </c>
    </row>
    <row r="295" spans="1:8" ht="40.5" hidden="1" customHeight="1">
      <c r="A295" s="372" t="s">
        <v>1870</v>
      </c>
      <c r="B295" s="370" t="str">
        <f t="shared" si="24"/>
        <v>07</v>
      </c>
      <c r="C295" s="370" t="str">
        <f t="shared" si="25"/>
        <v>09</v>
      </c>
      <c r="D295" s="401" t="s">
        <v>1924</v>
      </c>
      <c r="E295" s="405" t="s">
        <v>1873</v>
      </c>
      <c r="F295" s="203">
        <f>ведомственная!G347</f>
        <v>0</v>
      </c>
      <c r="G295" s="203">
        <f>ведомственная!H347</f>
        <v>0</v>
      </c>
    </row>
    <row r="296" spans="1:8" s="110" customFormat="1" ht="27.75" hidden="1" customHeight="1">
      <c r="A296" s="156" t="s">
        <v>100</v>
      </c>
      <c r="B296" s="152" t="str">
        <f>"08"</f>
        <v>08</v>
      </c>
      <c r="C296" s="152"/>
      <c r="D296" s="14"/>
      <c r="E296" s="14"/>
      <c r="F296" s="175">
        <f>F297+F321</f>
        <v>0</v>
      </c>
      <c r="G296" s="175">
        <f>G297+G321</f>
        <v>0</v>
      </c>
      <c r="H296" s="109"/>
    </row>
    <row r="297" spans="1:8" ht="26.25" hidden="1" customHeight="1">
      <c r="A297" s="31" t="s">
        <v>101</v>
      </c>
      <c r="B297" s="138" t="str">
        <f>"08"</f>
        <v>08</v>
      </c>
      <c r="C297" s="138" t="str">
        <f>"01"</f>
        <v>01</v>
      </c>
      <c r="D297" s="441"/>
      <c r="E297" s="441"/>
      <c r="F297" s="86">
        <f>F298+F303+F306+F309+F313+F300+F319+F315+F317</f>
        <v>0</v>
      </c>
      <c r="G297" s="86">
        <f>G298+G303+G306+G309+G313+G300+G319+G315+G317</f>
        <v>0</v>
      </c>
    </row>
    <row r="298" spans="1:8" ht="60" hidden="1" customHeight="1">
      <c r="A298" s="31" t="s">
        <v>102</v>
      </c>
      <c r="B298" s="138" t="str">
        <f t="shared" ref="B298:B327" si="26">"08"</f>
        <v>08</v>
      </c>
      <c r="C298" s="138" t="str">
        <f t="shared" ref="C298:C318" si="27">"01"</f>
        <v>01</v>
      </c>
      <c r="D298" s="359" t="s">
        <v>103</v>
      </c>
      <c r="E298" s="441"/>
      <c r="F298" s="86">
        <f>F299</f>
        <v>0</v>
      </c>
      <c r="G298" s="86">
        <f>G299</f>
        <v>0</v>
      </c>
    </row>
    <row r="299" spans="1:8" ht="40.5" hidden="1" customHeight="1">
      <c r="A299" s="223" t="s">
        <v>1870</v>
      </c>
      <c r="B299" s="138" t="str">
        <f t="shared" si="26"/>
        <v>08</v>
      </c>
      <c r="C299" s="138" t="str">
        <f t="shared" si="27"/>
        <v>01</v>
      </c>
      <c r="D299" s="359" t="s">
        <v>103</v>
      </c>
      <c r="E299" s="54" t="s">
        <v>1873</v>
      </c>
      <c r="F299" s="86">
        <f>ведомственная!G351</f>
        <v>0</v>
      </c>
      <c r="G299" s="86">
        <f>ведомственная!H351</f>
        <v>0</v>
      </c>
    </row>
    <row r="300" spans="1:8" ht="40.5" hidden="1" customHeight="1">
      <c r="A300" s="31" t="s">
        <v>1882</v>
      </c>
      <c r="B300" s="138" t="str">
        <f t="shared" si="26"/>
        <v>08</v>
      </c>
      <c r="C300" s="138" t="str">
        <f t="shared" si="27"/>
        <v>01</v>
      </c>
      <c r="D300" s="441" t="s">
        <v>1482</v>
      </c>
      <c r="E300" s="441"/>
      <c r="F300" s="86">
        <f>F301+F302</f>
        <v>0</v>
      </c>
      <c r="G300" s="86">
        <f>G301+G302</f>
        <v>0</v>
      </c>
    </row>
    <row r="301" spans="1:8" ht="94.5" hidden="1" customHeight="1">
      <c r="A301" s="223" t="s">
        <v>1867</v>
      </c>
      <c r="B301" s="138" t="str">
        <f t="shared" si="26"/>
        <v>08</v>
      </c>
      <c r="C301" s="138" t="str">
        <f t="shared" si="27"/>
        <v>01</v>
      </c>
      <c r="D301" s="441" t="s">
        <v>1482</v>
      </c>
      <c r="E301" s="54" t="s">
        <v>1891</v>
      </c>
      <c r="F301" s="86">
        <f>ведомственная!G353</f>
        <v>0</v>
      </c>
      <c r="G301" s="86">
        <f>ведомственная!H353</f>
        <v>0</v>
      </c>
    </row>
    <row r="302" spans="1:8" ht="45.75" hidden="1" customHeight="1">
      <c r="A302" s="223" t="s">
        <v>1870</v>
      </c>
      <c r="B302" s="138" t="str">
        <f t="shared" si="26"/>
        <v>08</v>
      </c>
      <c r="C302" s="138" t="str">
        <f t="shared" si="27"/>
        <v>01</v>
      </c>
      <c r="D302" s="441" t="s">
        <v>1482</v>
      </c>
      <c r="E302" s="54" t="s">
        <v>1873</v>
      </c>
      <c r="F302" s="86">
        <f>ведомственная!G354</f>
        <v>0</v>
      </c>
      <c r="G302" s="86">
        <f>ведомственная!H354</f>
        <v>0</v>
      </c>
    </row>
    <row r="303" spans="1:8" ht="39" hidden="1" customHeight="1">
      <c r="A303" s="225" t="s">
        <v>1883</v>
      </c>
      <c r="B303" s="138" t="str">
        <f t="shared" si="26"/>
        <v>08</v>
      </c>
      <c r="C303" s="138" t="str">
        <f t="shared" si="27"/>
        <v>01</v>
      </c>
      <c r="D303" s="441" t="s">
        <v>105</v>
      </c>
      <c r="E303" s="441"/>
      <c r="F303" s="86">
        <f>F304+F305</f>
        <v>0</v>
      </c>
      <c r="G303" s="86">
        <f>G304+G305</f>
        <v>0</v>
      </c>
    </row>
    <row r="304" spans="1:8" ht="93" hidden="1" customHeight="1">
      <c r="A304" s="223" t="s">
        <v>1867</v>
      </c>
      <c r="B304" s="138" t="str">
        <f t="shared" si="26"/>
        <v>08</v>
      </c>
      <c r="C304" s="138" t="str">
        <f t="shared" si="27"/>
        <v>01</v>
      </c>
      <c r="D304" s="441" t="s">
        <v>105</v>
      </c>
      <c r="E304" s="54" t="s">
        <v>1891</v>
      </c>
      <c r="F304" s="86">
        <f>ведомственная!G356</f>
        <v>0</v>
      </c>
      <c r="G304" s="86">
        <f>ведомственная!H356</f>
        <v>0</v>
      </c>
    </row>
    <row r="305" spans="1:8" ht="42" hidden="1" customHeight="1">
      <c r="A305" s="223" t="s">
        <v>1870</v>
      </c>
      <c r="B305" s="138" t="str">
        <f t="shared" si="26"/>
        <v>08</v>
      </c>
      <c r="C305" s="138" t="str">
        <f t="shared" si="27"/>
        <v>01</v>
      </c>
      <c r="D305" s="441" t="s">
        <v>105</v>
      </c>
      <c r="E305" s="54" t="s">
        <v>1873</v>
      </c>
      <c r="F305" s="86">
        <f>ведомственная!G357</f>
        <v>0</v>
      </c>
      <c r="G305" s="86">
        <f>ведомственная!H357</f>
        <v>0</v>
      </c>
    </row>
    <row r="306" spans="1:8" ht="39.75" hidden="1" customHeight="1">
      <c r="A306" s="5" t="s">
        <v>1314</v>
      </c>
      <c r="B306" s="138" t="str">
        <f t="shared" si="26"/>
        <v>08</v>
      </c>
      <c r="C306" s="138" t="str">
        <f t="shared" si="27"/>
        <v>01</v>
      </c>
      <c r="D306" s="441" t="s">
        <v>755</v>
      </c>
      <c r="E306" s="441"/>
      <c r="F306" s="86">
        <f>F307+F308</f>
        <v>0</v>
      </c>
      <c r="G306" s="155"/>
    </row>
    <row r="307" spans="1:8" ht="100.5" hidden="1" customHeight="1">
      <c r="A307" s="223" t="s">
        <v>1867</v>
      </c>
      <c r="B307" s="138" t="str">
        <f t="shared" si="26"/>
        <v>08</v>
      </c>
      <c r="C307" s="138" t="str">
        <f t="shared" si="27"/>
        <v>01</v>
      </c>
      <c r="D307" s="441" t="s">
        <v>755</v>
      </c>
      <c r="E307" s="441">
        <v>100</v>
      </c>
      <c r="F307" s="86">
        <f>ведомственная!G359</f>
        <v>0</v>
      </c>
      <c r="G307" s="155"/>
    </row>
    <row r="308" spans="1:8" ht="38.25" hidden="1" customHeight="1">
      <c r="A308" s="223" t="s">
        <v>1870</v>
      </c>
      <c r="B308" s="138" t="str">
        <f t="shared" si="26"/>
        <v>08</v>
      </c>
      <c r="C308" s="138" t="str">
        <f t="shared" si="27"/>
        <v>01</v>
      </c>
      <c r="D308" s="441" t="s">
        <v>755</v>
      </c>
      <c r="E308" s="54" t="s">
        <v>1873</v>
      </c>
      <c r="F308" s="86">
        <f>ведомственная!G360</f>
        <v>0</v>
      </c>
      <c r="G308" s="155"/>
    </row>
    <row r="309" spans="1:8" s="179" customFormat="1" ht="39.75" hidden="1" customHeight="1">
      <c r="A309" s="400" t="s">
        <v>1863</v>
      </c>
      <c r="B309" s="370" t="str">
        <f t="shared" si="26"/>
        <v>08</v>
      </c>
      <c r="C309" s="370" t="str">
        <f t="shared" si="27"/>
        <v>01</v>
      </c>
      <c r="D309" s="401" t="s">
        <v>1926</v>
      </c>
      <c r="E309" s="441"/>
      <c r="F309" s="86">
        <f>F311+F310+F312</f>
        <v>0</v>
      </c>
      <c r="G309" s="86">
        <f>G311+G310+G312</f>
        <v>0</v>
      </c>
      <c r="H309" s="178"/>
    </row>
    <row r="310" spans="1:8" s="179" customFormat="1" ht="45" hidden="1" customHeight="1">
      <c r="A310" s="372" t="s">
        <v>1870</v>
      </c>
      <c r="B310" s="370" t="str">
        <f t="shared" si="26"/>
        <v>08</v>
      </c>
      <c r="C310" s="370" t="str">
        <f t="shared" si="27"/>
        <v>01</v>
      </c>
      <c r="D310" s="401" t="s">
        <v>1926</v>
      </c>
      <c r="E310" s="54" t="s">
        <v>1873</v>
      </c>
      <c r="F310" s="86">
        <f>ведомственная!G362</f>
        <v>0</v>
      </c>
      <c r="G310" s="86">
        <f>ведомственная!H362</f>
        <v>0</v>
      </c>
      <c r="H310" s="178"/>
    </row>
    <row r="311" spans="1:8" s="179" customFormat="1" ht="23.25" hidden="1" customHeight="1">
      <c r="A311" s="158" t="s">
        <v>1304</v>
      </c>
      <c r="B311" s="138" t="str">
        <f t="shared" si="26"/>
        <v>08</v>
      </c>
      <c r="C311" s="138" t="str">
        <f t="shared" si="27"/>
        <v>01</v>
      </c>
      <c r="D311" s="441" t="s">
        <v>1347</v>
      </c>
      <c r="E311" s="441" t="str">
        <f>"010"</f>
        <v>010</v>
      </c>
      <c r="F311" s="86">
        <f>ведомственная!G417</f>
        <v>0</v>
      </c>
      <c r="G311" s="86"/>
      <c r="H311" s="178"/>
    </row>
    <row r="312" spans="1:8" s="179" customFormat="1" ht="96.75" hidden="1" customHeight="1">
      <c r="A312" s="31" t="s">
        <v>1106</v>
      </c>
      <c r="B312" s="138" t="str">
        <f>"08"</f>
        <v>08</v>
      </c>
      <c r="C312" s="138" t="str">
        <f>"01"</f>
        <v>01</v>
      </c>
      <c r="D312" s="441" t="s">
        <v>1347</v>
      </c>
      <c r="E312" s="54" t="s">
        <v>1763</v>
      </c>
      <c r="F312" s="86">
        <f>ведомственная!G418</f>
        <v>0</v>
      </c>
      <c r="G312" s="86"/>
      <c r="H312" s="178"/>
    </row>
    <row r="313" spans="1:8" s="179" customFormat="1" ht="83.25" hidden="1" customHeight="1">
      <c r="A313" s="406" t="s">
        <v>1607</v>
      </c>
      <c r="B313" s="370" t="str">
        <f t="shared" si="26"/>
        <v>08</v>
      </c>
      <c r="C313" s="370" t="str">
        <f t="shared" si="27"/>
        <v>01</v>
      </c>
      <c r="D313" s="401" t="s">
        <v>1927</v>
      </c>
      <c r="E313" s="54"/>
      <c r="F313" s="86">
        <f>F314</f>
        <v>0</v>
      </c>
      <c r="G313" s="86">
        <f>G314</f>
        <v>0</v>
      </c>
      <c r="H313" s="178"/>
    </row>
    <row r="314" spans="1:8" s="179" customFormat="1" ht="47.25" hidden="1" customHeight="1">
      <c r="A314" s="372" t="s">
        <v>1870</v>
      </c>
      <c r="B314" s="370" t="str">
        <f t="shared" si="26"/>
        <v>08</v>
      </c>
      <c r="C314" s="370" t="str">
        <f t="shared" si="27"/>
        <v>01</v>
      </c>
      <c r="D314" s="401" t="s">
        <v>1927</v>
      </c>
      <c r="E314" s="54" t="s">
        <v>1873</v>
      </c>
      <c r="F314" s="86">
        <f>ведомственная!G366</f>
        <v>0</v>
      </c>
      <c r="G314" s="86">
        <f>ведомственная!H366</f>
        <v>0</v>
      </c>
      <c r="H314" s="178"/>
    </row>
    <row r="315" spans="1:8" s="179" customFormat="1" ht="83.25" hidden="1" customHeight="1">
      <c r="A315" s="200" t="s">
        <v>1807</v>
      </c>
      <c r="B315" s="202" t="str">
        <f t="shared" si="26"/>
        <v>08</v>
      </c>
      <c r="C315" s="202" t="str">
        <f t="shared" si="27"/>
        <v>01</v>
      </c>
      <c r="D315" s="205" t="s">
        <v>1895</v>
      </c>
      <c r="E315" s="201"/>
      <c r="F315" s="203">
        <f>F316</f>
        <v>0</v>
      </c>
      <c r="G315" s="203">
        <f>G316</f>
        <v>0</v>
      </c>
      <c r="H315" s="178"/>
    </row>
    <row r="316" spans="1:8" s="179" customFormat="1" ht="40.5" hidden="1" customHeight="1">
      <c r="A316" s="223" t="s">
        <v>1870</v>
      </c>
      <c r="B316" s="202" t="str">
        <f t="shared" si="26"/>
        <v>08</v>
      </c>
      <c r="C316" s="202" t="str">
        <f t="shared" si="27"/>
        <v>01</v>
      </c>
      <c r="D316" s="205" t="s">
        <v>1895</v>
      </c>
      <c r="E316" s="54" t="s">
        <v>1873</v>
      </c>
      <c r="F316" s="203">
        <f>ведомственная!G368</f>
        <v>0</v>
      </c>
      <c r="G316" s="203">
        <f>ведомственная!H368</f>
        <v>0</v>
      </c>
      <c r="H316" s="178"/>
    </row>
    <row r="317" spans="1:8" s="179" customFormat="1" ht="40.5" hidden="1" customHeight="1">
      <c r="A317" s="402" t="s">
        <v>1841</v>
      </c>
      <c r="B317" s="370" t="str">
        <f t="shared" si="26"/>
        <v>08</v>
      </c>
      <c r="C317" s="370" t="str">
        <f t="shared" si="27"/>
        <v>01</v>
      </c>
      <c r="D317" s="401" t="s">
        <v>1924</v>
      </c>
      <c r="E317" s="54"/>
      <c r="F317" s="86">
        <f>F318</f>
        <v>0</v>
      </c>
      <c r="G317" s="86">
        <f>G318</f>
        <v>0</v>
      </c>
      <c r="H317" s="178"/>
    </row>
    <row r="318" spans="1:8" s="179" customFormat="1" ht="40.5" hidden="1" customHeight="1">
      <c r="A318" s="372" t="s">
        <v>1870</v>
      </c>
      <c r="B318" s="370" t="str">
        <f t="shared" si="26"/>
        <v>08</v>
      </c>
      <c r="C318" s="370" t="str">
        <f t="shared" si="27"/>
        <v>01</v>
      </c>
      <c r="D318" s="401" t="s">
        <v>1924</v>
      </c>
      <c r="E318" s="54" t="s">
        <v>1873</v>
      </c>
      <c r="F318" s="86">
        <f>ведомственная!G364</f>
        <v>0</v>
      </c>
      <c r="G318" s="86">
        <f>ведомственная!H364</f>
        <v>0</v>
      </c>
      <c r="H318" s="178"/>
    </row>
    <row r="319" spans="1:8" s="179" customFormat="1" ht="45.75" hidden="1" customHeight="1">
      <c r="A319" s="31" t="s">
        <v>1766</v>
      </c>
      <c r="B319" s="138" t="str">
        <f>"08"</f>
        <v>08</v>
      </c>
      <c r="C319" s="138" t="str">
        <f>"01"</f>
        <v>01</v>
      </c>
      <c r="D319" s="441" t="s">
        <v>1438</v>
      </c>
      <c r="E319" s="441"/>
      <c r="F319" s="86">
        <f>F320</f>
        <v>0</v>
      </c>
      <c r="G319" s="155"/>
      <c r="H319" s="178"/>
    </row>
    <row r="320" spans="1:8" s="179" customFormat="1" ht="34.5" hidden="1" customHeight="1">
      <c r="A320" s="223" t="s">
        <v>1870</v>
      </c>
      <c r="B320" s="138" t="str">
        <f>"08"</f>
        <v>08</v>
      </c>
      <c r="C320" s="138" t="str">
        <f>"01"</f>
        <v>01</v>
      </c>
      <c r="D320" s="441" t="s">
        <v>1438</v>
      </c>
      <c r="E320" s="54" t="s">
        <v>1873</v>
      </c>
      <c r="F320" s="86">
        <f>ведомственная!G370</f>
        <v>0</v>
      </c>
      <c r="G320" s="155"/>
      <c r="H320" s="178"/>
    </row>
    <row r="321" spans="1:9" ht="23.25" hidden="1" customHeight="1">
      <c r="A321" s="31" t="s">
        <v>737</v>
      </c>
      <c r="B321" s="138" t="str">
        <f t="shared" si="26"/>
        <v>08</v>
      </c>
      <c r="C321" s="138" t="str">
        <f t="shared" ref="C321:C327" si="28">"04"</f>
        <v>04</v>
      </c>
      <c r="D321" s="441"/>
      <c r="E321" s="441"/>
      <c r="F321" s="86">
        <f>F322+F325</f>
        <v>0</v>
      </c>
      <c r="G321" s="86">
        <f>G322+G325</f>
        <v>0</v>
      </c>
    </row>
    <row r="322" spans="1:9" ht="21.75" hidden="1" customHeight="1">
      <c r="A322" s="31" t="s">
        <v>920</v>
      </c>
      <c r="B322" s="138" t="str">
        <f t="shared" si="26"/>
        <v>08</v>
      </c>
      <c r="C322" s="138" t="str">
        <f t="shared" si="28"/>
        <v>04</v>
      </c>
      <c r="D322" s="441" t="s">
        <v>543</v>
      </c>
      <c r="E322" s="441"/>
      <c r="F322" s="86">
        <f>F323+F324</f>
        <v>0</v>
      </c>
      <c r="G322" s="86">
        <f>G323+G324</f>
        <v>0</v>
      </c>
    </row>
    <row r="323" spans="1:9" ht="98.25" hidden="1" customHeight="1">
      <c r="A323" s="223" t="s">
        <v>1867</v>
      </c>
      <c r="B323" s="138" t="str">
        <f t="shared" si="26"/>
        <v>08</v>
      </c>
      <c r="C323" s="138" t="str">
        <f t="shared" si="28"/>
        <v>04</v>
      </c>
      <c r="D323" s="441" t="s">
        <v>543</v>
      </c>
      <c r="E323" s="441" t="str">
        <f>"100"</f>
        <v>100</v>
      </c>
      <c r="F323" s="86">
        <f>ведомственная!G373</f>
        <v>0</v>
      </c>
      <c r="G323" s="86">
        <f>ведомственная!H373</f>
        <v>0</v>
      </c>
    </row>
    <row r="324" spans="1:9" ht="42" hidden="1" customHeight="1">
      <c r="A324" s="223" t="s">
        <v>1870</v>
      </c>
      <c r="B324" s="138" t="str">
        <f t="shared" si="26"/>
        <v>08</v>
      </c>
      <c r="C324" s="138" t="str">
        <f t="shared" si="28"/>
        <v>04</v>
      </c>
      <c r="D324" s="441" t="s">
        <v>543</v>
      </c>
      <c r="E324" s="441" t="str">
        <f>"200"</f>
        <v>200</v>
      </c>
      <c r="F324" s="86">
        <f>ведомственная!G374</f>
        <v>0</v>
      </c>
      <c r="G324" s="86">
        <f>ведомственная!H374</f>
        <v>0</v>
      </c>
    </row>
    <row r="325" spans="1:9" ht="29.25" hidden="1" customHeight="1">
      <c r="A325" s="225" t="s">
        <v>1884</v>
      </c>
      <c r="B325" s="138" t="str">
        <f t="shared" si="26"/>
        <v>08</v>
      </c>
      <c r="C325" s="138" t="str">
        <f t="shared" si="28"/>
        <v>04</v>
      </c>
      <c r="D325" s="441" t="s">
        <v>675</v>
      </c>
      <c r="E325" s="441"/>
      <c r="F325" s="86">
        <f>F326+F327</f>
        <v>0</v>
      </c>
      <c r="G325" s="86">
        <f>G326+G327</f>
        <v>0</v>
      </c>
    </row>
    <row r="326" spans="1:9" ht="108" hidden="1" customHeight="1">
      <c r="A326" s="223" t="s">
        <v>1867</v>
      </c>
      <c r="B326" s="138" t="str">
        <f t="shared" si="26"/>
        <v>08</v>
      </c>
      <c r="C326" s="138" t="str">
        <f t="shared" si="28"/>
        <v>04</v>
      </c>
      <c r="D326" s="441" t="s">
        <v>675</v>
      </c>
      <c r="E326" s="54" t="s">
        <v>1891</v>
      </c>
      <c r="F326" s="86">
        <f>ведомственная!G376</f>
        <v>0</v>
      </c>
      <c r="G326" s="86">
        <f>ведомственная!H376</f>
        <v>0</v>
      </c>
    </row>
    <row r="327" spans="1:9" ht="42.75" hidden="1" customHeight="1">
      <c r="A327" s="223" t="s">
        <v>1870</v>
      </c>
      <c r="B327" s="138" t="str">
        <f t="shared" si="26"/>
        <v>08</v>
      </c>
      <c r="C327" s="138" t="str">
        <f t="shared" si="28"/>
        <v>04</v>
      </c>
      <c r="D327" s="441" t="s">
        <v>675</v>
      </c>
      <c r="E327" s="54" t="s">
        <v>1873</v>
      </c>
      <c r="F327" s="86">
        <f>ведомственная!G377</f>
        <v>0</v>
      </c>
      <c r="G327" s="86">
        <f>ведомственная!H377</f>
        <v>0</v>
      </c>
    </row>
    <row r="328" spans="1:9" s="179" customFormat="1" ht="35.25" hidden="1" customHeight="1">
      <c r="A328" s="31" t="s">
        <v>1377</v>
      </c>
      <c r="B328" s="138" t="str">
        <f>"09"</f>
        <v>09</v>
      </c>
      <c r="C328" s="151" t="str">
        <f t="shared" ref="C328:C335" si="29">"01"</f>
        <v>01</v>
      </c>
      <c r="D328" s="138"/>
      <c r="E328" s="441"/>
      <c r="F328" s="86">
        <f>F329</f>
        <v>0</v>
      </c>
      <c r="G328" s="86"/>
      <c r="H328" s="178"/>
    </row>
    <row r="329" spans="1:9" s="179" customFormat="1" ht="42.75" hidden="1" customHeight="1">
      <c r="A329" s="31" t="s">
        <v>780</v>
      </c>
      <c r="B329" s="138" t="str">
        <f>"09"</f>
        <v>09</v>
      </c>
      <c r="C329" s="151" t="str">
        <f t="shared" si="29"/>
        <v>01</v>
      </c>
      <c r="D329" s="441" t="s">
        <v>781</v>
      </c>
      <c r="E329" s="441"/>
      <c r="F329" s="86">
        <f>F330</f>
        <v>0</v>
      </c>
      <c r="G329" s="86"/>
      <c r="H329" s="178"/>
    </row>
    <row r="330" spans="1:9" s="179" customFormat="1" ht="42.75" hidden="1" customHeight="1">
      <c r="A330" s="158" t="s">
        <v>1063</v>
      </c>
      <c r="B330" s="138" t="str">
        <f>"09"</f>
        <v>09</v>
      </c>
      <c r="C330" s="151" t="str">
        <f t="shared" si="29"/>
        <v>01</v>
      </c>
      <c r="D330" s="441" t="s">
        <v>781</v>
      </c>
      <c r="E330" s="441" t="str">
        <f>"003"</f>
        <v>003</v>
      </c>
      <c r="F330" s="86">
        <f>ведомственная!G81</f>
        <v>0</v>
      </c>
      <c r="G330" s="86"/>
      <c r="H330" s="178"/>
    </row>
    <row r="331" spans="1:9" s="179" customFormat="1" ht="42.75" customHeight="1">
      <c r="A331" s="456" t="s">
        <v>2018</v>
      </c>
      <c r="B331" s="138">
        <v>11</v>
      </c>
      <c r="C331" s="138" t="str">
        <f t="shared" si="29"/>
        <v>01</v>
      </c>
      <c r="D331" s="14" t="s">
        <v>1977</v>
      </c>
      <c r="E331" s="441">
        <v>200</v>
      </c>
      <c r="F331" s="175">
        <v>120</v>
      </c>
      <c r="G331" s="175">
        <v>120</v>
      </c>
      <c r="H331" s="178"/>
    </row>
    <row r="332" spans="1:9" s="110" customFormat="1" ht="27.75" customHeight="1">
      <c r="A332" s="156" t="s">
        <v>738</v>
      </c>
      <c r="B332" s="152" t="str">
        <f>"10"</f>
        <v>10</v>
      </c>
      <c r="C332" s="138" t="str">
        <f t="shared" si="29"/>
        <v>01</v>
      </c>
      <c r="D332" s="14"/>
      <c r="E332" s="14"/>
      <c r="F332" s="175">
        <v>70</v>
      </c>
      <c r="G332" s="175">
        <v>70</v>
      </c>
      <c r="H332" s="109">
        <v>180</v>
      </c>
    </row>
    <row r="333" spans="1:9" ht="48" customHeight="1">
      <c r="A333" s="31" t="s">
        <v>739</v>
      </c>
      <c r="B333" s="138">
        <v>10</v>
      </c>
      <c r="C333" s="138" t="str">
        <f t="shared" si="29"/>
        <v>01</v>
      </c>
      <c r="D333" s="441" t="s">
        <v>1983</v>
      </c>
      <c r="E333" s="441"/>
      <c r="F333" s="86">
        <v>70</v>
      </c>
      <c r="G333" s="86">
        <v>70</v>
      </c>
    </row>
    <row r="334" spans="1:9" ht="60" customHeight="1">
      <c r="A334" s="31" t="s">
        <v>1464</v>
      </c>
      <c r="B334" s="138">
        <v>10</v>
      </c>
      <c r="C334" s="436" t="str">
        <f t="shared" si="29"/>
        <v>01</v>
      </c>
      <c r="D334" s="441" t="s">
        <v>1983</v>
      </c>
      <c r="E334" s="161">
        <v>300</v>
      </c>
      <c r="F334" s="86">
        <v>70</v>
      </c>
      <c r="G334" s="86">
        <v>70</v>
      </c>
      <c r="I334" s="423"/>
    </row>
    <row r="335" spans="1:9" ht="24" hidden="1" customHeight="1">
      <c r="A335" s="224" t="s">
        <v>1874</v>
      </c>
      <c r="B335" s="138">
        <v>10</v>
      </c>
      <c r="C335" s="436" t="str">
        <f t="shared" si="29"/>
        <v>01</v>
      </c>
      <c r="D335" s="441" t="s">
        <v>1465</v>
      </c>
      <c r="E335" s="161" t="str">
        <f>"300"</f>
        <v>300</v>
      </c>
      <c r="F335" s="86">
        <v>180</v>
      </c>
      <c r="G335" s="425">
        <v>180</v>
      </c>
    </row>
    <row r="336" spans="1:9" ht="21.75" hidden="1" customHeight="1">
      <c r="A336" s="31" t="s">
        <v>1466</v>
      </c>
      <c r="B336" s="138">
        <v>10</v>
      </c>
      <c r="C336" s="436" t="str">
        <f>"03"</f>
        <v>03</v>
      </c>
      <c r="D336" s="441"/>
      <c r="E336" s="161"/>
      <c r="F336" s="86">
        <f>F341+F345+F347+F339+F337+F343</f>
        <v>0</v>
      </c>
      <c r="G336" s="425">
        <f>G341+G345+G347+G339+G337+G343</f>
        <v>0</v>
      </c>
    </row>
    <row r="337" spans="1:8" ht="50.25" hidden="1" customHeight="1">
      <c r="A337" s="31" t="s">
        <v>1893</v>
      </c>
      <c r="B337" s="138">
        <v>10</v>
      </c>
      <c r="C337" s="436" t="str">
        <f>"03"</f>
        <v>03</v>
      </c>
      <c r="D337" s="441" t="s">
        <v>922</v>
      </c>
      <c r="E337" s="161"/>
      <c r="F337" s="86">
        <f>F338</f>
        <v>0</v>
      </c>
      <c r="G337" s="427"/>
    </row>
    <row r="338" spans="1:8" ht="33.75" hidden="1" customHeight="1">
      <c r="A338" s="224" t="s">
        <v>1874</v>
      </c>
      <c r="B338" s="138">
        <v>10</v>
      </c>
      <c r="C338" s="436" t="str">
        <f>"03"</f>
        <v>03</v>
      </c>
      <c r="D338" s="441" t="s">
        <v>922</v>
      </c>
      <c r="E338" s="161" t="str">
        <f>"300"</f>
        <v>300</v>
      </c>
      <c r="F338" s="86">
        <f>ведомственная!G89</f>
        <v>0</v>
      </c>
      <c r="G338" s="427"/>
    </row>
    <row r="339" spans="1:8" s="179" customFormat="1" ht="44.25" hidden="1" customHeight="1">
      <c r="A339" s="5" t="s">
        <v>182</v>
      </c>
      <c r="B339" s="138">
        <v>10</v>
      </c>
      <c r="C339" s="436" t="str">
        <f>"03"</f>
        <v>03</v>
      </c>
      <c r="D339" s="15" t="s">
        <v>1301</v>
      </c>
      <c r="E339" s="430"/>
      <c r="F339" s="86">
        <f>F340</f>
        <v>0</v>
      </c>
      <c r="G339" s="425"/>
      <c r="H339" s="178"/>
    </row>
    <row r="340" spans="1:8" s="179" customFormat="1" ht="25.5" hidden="1" customHeight="1">
      <c r="A340" s="226" t="s">
        <v>1874</v>
      </c>
      <c r="B340" s="138">
        <v>10</v>
      </c>
      <c r="C340" s="436" t="str">
        <f>"03"</f>
        <v>03</v>
      </c>
      <c r="D340" s="15" t="s">
        <v>1301</v>
      </c>
      <c r="E340" s="161" t="str">
        <f>"300"</f>
        <v>300</v>
      </c>
      <c r="F340" s="86">
        <f>ведомственная!G91</f>
        <v>0</v>
      </c>
      <c r="G340" s="425"/>
      <c r="H340" s="178"/>
    </row>
    <row r="341" spans="1:8" ht="41.25" hidden="1" customHeight="1">
      <c r="A341" s="31" t="s">
        <v>1608</v>
      </c>
      <c r="B341" s="138">
        <v>10</v>
      </c>
      <c r="C341" s="437" t="str">
        <f t="shared" ref="C341:C348" si="30">"03"</f>
        <v>03</v>
      </c>
      <c r="D341" s="129" t="s">
        <v>181</v>
      </c>
      <c r="E341" s="431"/>
      <c r="F341" s="86">
        <f>F342</f>
        <v>0</v>
      </c>
      <c r="G341" s="425">
        <f>G342</f>
        <v>0</v>
      </c>
    </row>
    <row r="342" spans="1:8" ht="26.25" hidden="1" customHeight="1">
      <c r="A342" s="224" t="s">
        <v>1874</v>
      </c>
      <c r="B342" s="138">
        <v>10</v>
      </c>
      <c r="C342" s="436" t="str">
        <f t="shared" si="30"/>
        <v>03</v>
      </c>
      <c r="D342" s="441" t="s">
        <v>181</v>
      </c>
      <c r="E342" s="161" t="str">
        <f>"300"</f>
        <v>300</v>
      </c>
      <c r="F342" s="86">
        <f>ведомственная!G93+ведомственная!G314</f>
        <v>0</v>
      </c>
      <c r="G342" s="425">
        <f>ведомственная!H93+ведомственная!H314</f>
        <v>0</v>
      </c>
    </row>
    <row r="343" spans="1:8" ht="26.25" hidden="1" customHeight="1">
      <c r="A343" s="5" t="s">
        <v>1102</v>
      </c>
      <c r="B343" s="138">
        <v>10</v>
      </c>
      <c r="C343" s="436" t="str">
        <f>"03"</f>
        <v>03</v>
      </c>
      <c r="D343" s="15" t="s">
        <v>1103</v>
      </c>
      <c r="E343" s="161"/>
      <c r="F343" s="86">
        <f>F344</f>
        <v>0</v>
      </c>
      <c r="G343" s="427"/>
    </row>
    <row r="344" spans="1:8" ht="24" hidden="1" customHeight="1">
      <c r="A344" s="224" t="s">
        <v>1874</v>
      </c>
      <c r="B344" s="138">
        <v>10</v>
      </c>
      <c r="C344" s="436" t="str">
        <f>"03"</f>
        <v>03</v>
      </c>
      <c r="D344" s="15" t="s">
        <v>1103</v>
      </c>
      <c r="E344" s="161" t="str">
        <f>"300"</f>
        <v>300</v>
      </c>
      <c r="F344" s="86">
        <f>ведомственная!G95</f>
        <v>0</v>
      </c>
      <c r="G344" s="427"/>
    </row>
    <row r="345" spans="1:8" ht="40.5" hidden="1" customHeight="1">
      <c r="A345" s="31" t="s">
        <v>1892</v>
      </c>
      <c r="B345" s="138">
        <v>10</v>
      </c>
      <c r="C345" s="436" t="str">
        <f t="shared" si="30"/>
        <v>03</v>
      </c>
      <c r="D345" s="441" t="s">
        <v>781</v>
      </c>
      <c r="E345" s="161"/>
      <c r="F345" s="86">
        <f>F346</f>
        <v>0</v>
      </c>
      <c r="G345" s="427"/>
    </row>
    <row r="346" spans="1:8" ht="21.75" hidden="1" customHeight="1">
      <c r="A346" s="224" t="s">
        <v>1874</v>
      </c>
      <c r="B346" s="138">
        <v>10</v>
      </c>
      <c r="C346" s="436" t="str">
        <f t="shared" si="30"/>
        <v>03</v>
      </c>
      <c r="D346" s="441" t="s">
        <v>781</v>
      </c>
      <c r="E346" s="161" t="str">
        <f>"300"</f>
        <v>300</v>
      </c>
      <c r="F346" s="86">
        <f>ведомственная!G97</f>
        <v>0</v>
      </c>
      <c r="G346" s="427"/>
    </row>
    <row r="347" spans="1:8" ht="58.5" hidden="1" customHeight="1">
      <c r="A347" s="407" t="s">
        <v>1957</v>
      </c>
      <c r="B347" s="370">
        <v>10</v>
      </c>
      <c r="C347" s="438" t="str">
        <f t="shared" si="30"/>
        <v>03</v>
      </c>
      <c r="D347" s="401" t="s">
        <v>1916</v>
      </c>
      <c r="E347" s="432"/>
      <c r="F347" s="86"/>
      <c r="G347" s="425"/>
    </row>
    <row r="348" spans="1:8" ht="26.25" hidden="1" customHeight="1">
      <c r="A348" s="408" t="s">
        <v>1874</v>
      </c>
      <c r="B348" s="370">
        <v>10</v>
      </c>
      <c r="C348" s="438" t="str">
        <f t="shared" si="30"/>
        <v>03</v>
      </c>
      <c r="D348" s="401" t="s">
        <v>1916</v>
      </c>
      <c r="E348" s="432" t="str">
        <f>"300"</f>
        <v>300</v>
      </c>
      <c r="F348" s="86">
        <f>ведомственная!G99</f>
        <v>0</v>
      </c>
      <c r="G348" s="425">
        <f>ведомственная!H99</f>
        <v>0</v>
      </c>
    </row>
    <row r="349" spans="1:8" ht="19.5" hidden="1" customHeight="1">
      <c r="A349" s="31" t="s">
        <v>1027</v>
      </c>
      <c r="B349" s="138">
        <v>10</v>
      </c>
      <c r="C349" s="436" t="str">
        <f>"04"</f>
        <v>04</v>
      </c>
      <c r="D349" s="441"/>
      <c r="E349" s="161"/>
      <c r="F349" s="86">
        <f>F350</f>
        <v>0</v>
      </c>
      <c r="G349" s="425">
        <f>G350</f>
        <v>0</v>
      </c>
    </row>
    <row r="350" spans="1:8" ht="95.25" hidden="1" customHeight="1">
      <c r="A350" s="31" t="s">
        <v>1894</v>
      </c>
      <c r="B350" s="138">
        <v>10</v>
      </c>
      <c r="C350" s="436" t="str">
        <f>"04"</f>
        <v>04</v>
      </c>
      <c r="D350" s="441" t="s">
        <v>1028</v>
      </c>
      <c r="E350" s="161"/>
      <c r="F350" s="86">
        <f>F351</f>
        <v>0</v>
      </c>
      <c r="G350" s="425">
        <f>G351</f>
        <v>0</v>
      </c>
    </row>
    <row r="351" spans="1:8" ht="27.75" hidden="1" customHeight="1">
      <c r="A351" s="224" t="s">
        <v>1874</v>
      </c>
      <c r="B351" s="138">
        <v>10</v>
      </c>
      <c r="C351" s="436" t="str">
        <f>"04"</f>
        <v>04</v>
      </c>
      <c r="D351" s="441" t="s">
        <v>1028</v>
      </c>
      <c r="E351" s="161" t="str">
        <f>"300"</f>
        <v>300</v>
      </c>
      <c r="F351" s="86">
        <f>ведомственная!G317</f>
        <v>0</v>
      </c>
      <c r="G351" s="425">
        <f>ведомственная!H317</f>
        <v>0</v>
      </c>
    </row>
    <row r="352" spans="1:8" s="110" customFormat="1" ht="24" hidden="1" customHeight="1">
      <c r="A352" s="156" t="s">
        <v>1029</v>
      </c>
      <c r="B352" s="152">
        <v>11</v>
      </c>
      <c r="C352" s="461"/>
      <c r="D352" s="14"/>
      <c r="E352" s="164"/>
      <c r="F352" s="175">
        <f>F353</f>
        <v>0</v>
      </c>
      <c r="G352" s="426">
        <f>G353</f>
        <v>0</v>
      </c>
      <c r="H352" s="109"/>
    </row>
    <row r="353" spans="1:8" ht="23.25" hidden="1" customHeight="1">
      <c r="A353" s="31" t="s">
        <v>1030</v>
      </c>
      <c r="B353" s="138">
        <v>11</v>
      </c>
      <c r="C353" s="436" t="str">
        <f>"01"</f>
        <v>01</v>
      </c>
      <c r="D353" s="441"/>
      <c r="E353" s="161"/>
      <c r="F353" s="86">
        <f>F354+F356</f>
        <v>0</v>
      </c>
      <c r="G353" s="425">
        <f>G354+G356</f>
        <v>0</v>
      </c>
    </row>
    <row r="354" spans="1:8" ht="38.25" hidden="1" customHeight="1">
      <c r="A354" s="31" t="s">
        <v>1107</v>
      </c>
      <c r="B354" s="138">
        <v>11</v>
      </c>
      <c r="C354" s="436" t="str">
        <f t="shared" ref="C354:C365" si="31">"01"</f>
        <v>01</v>
      </c>
      <c r="D354" s="441" t="s">
        <v>1031</v>
      </c>
      <c r="E354" s="161"/>
      <c r="F354" s="86">
        <f>F355</f>
        <v>0</v>
      </c>
      <c r="G354" s="425">
        <f>G355</f>
        <v>0</v>
      </c>
    </row>
    <row r="355" spans="1:8" ht="40.5" hidden="1" customHeight="1">
      <c r="A355" s="206" t="s">
        <v>1870</v>
      </c>
      <c r="B355" s="138">
        <v>11</v>
      </c>
      <c r="C355" s="436" t="str">
        <f t="shared" si="31"/>
        <v>01</v>
      </c>
      <c r="D355" s="441" t="s">
        <v>1031</v>
      </c>
      <c r="E355" s="161" t="str">
        <f>"200"</f>
        <v>200</v>
      </c>
      <c r="F355" s="86">
        <f>ведомственная!G381+ведомственная!G103</f>
        <v>0</v>
      </c>
      <c r="G355" s="425">
        <f>ведомственная!H381+ведомственная!H103</f>
        <v>0</v>
      </c>
    </row>
    <row r="356" spans="1:8" ht="42.75" hidden="1" customHeight="1">
      <c r="A356" s="409" t="s">
        <v>989</v>
      </c>
      <c r="B356" s="370">
        <v>11</v>
      </c>
      <c r="C356" s="438" t="str">
        <f t="shared" si="31"/>
        <v>01</v>
      </c>
      <c r="D356" s="401" t="s">
        <v>1928</v>
      </c>
      <c r="E356" s="433"/>
      <c r="F356" s="86">
        <f>F357</f>
        <v>0</v>
      </c>
      <c r="G356" s="425">
        <f>G357</f>
        <v>0</v>
      </c>
    </row>
    <row r="357" spans="1:8" ht="40.5" hidden="1" customHeight="1">
      <c r="A357" s="372" t="s">
        <v>1870</v>
      </c>
      <c r="B357" s="370">
        <v>11</v>
      </c>
      <c r="C357" s="438" t="str">
        <f t="shared" si="31"/>
        <v>01</v>
      </c>
      <c r="D357" s="401" t="s">
        <v>1928</v>
      </c>
      <c r="E357" s="433" t="s">
        <v>1873</v>
      </c>
      <c r="F357" s="86">
        <f>ведомственная!G383</f>
        <v>0</v>
      </c>
      <c r="G357" s="425">
        <f>ведомственная!H383</f>
        <v>0</v>
      </c>
    </row>
    <row r="358" spans="1:8" s="110" customFormat="1" ht="34.5" hidden="1" customHeight="1">
      <c r="A358" s="156" t="s">
        <v>763</v>
      </c>
      <c r="B358" s="152">
        <v>13</v>
      </c>
      <c r="C358" s="436" t="str">
        <f t="shared" si="31"/>
        <v>01</v>
      </c>
      <c r="D358" s="14"/>
      <c r="E358" s="164"/>
      <c r="F358" s="175">
        <f t="shared" ref="F358:G360" si="32">F359</f>
        <v>0</v>
      </c>
      <c r="G358" s="426">
        <f t="shared" si="32"/>
        <v>0</v>
      </c>
      <c r="H358" s="109"/>
    </row>
    <row r="359" spans="1:8" ht="34.5" hidden="1" customHeight="1">
      <c r="A359" s="31" t="s">
        <v>764</v>
      </c>
      <c r="B359" s="138">
        <v>13</v>
      </c>
      <c r="C359" s="436" t="str">
        <f t="shared" si="31"/>
        <v>01</v>
      </c>
      <c r="D359" s="441"/>
      <c r="E359" s="161"/>
      <c r="F359" s="86">
        <f t="shared" si="32"/>
        <v>0</v>
      </c>
      <c r="G359" s="425">
        <f t="shared" si="32"/>
        <v>0</v>
      </c>
    </row>
    <row r="360" spans="1:8" ht="26.25" hidden="1" customHeight="1">
      <c r="A360" s="2" t="s">
        <v>183</v>
      </c>
      <c r="B360" s="138">
        <v>13</v>
      </c>
      <c r="C360" s="436" t="str">
        <f t="shared" si="31"/>
        <v>01</v>
      </c>
      <c r="D360" s="441" t="s">
        <v>983</v>
      </c>
      <c r="E360" s="161"/>
      <c r="F360" s="86">
        <f t="shared" si="32"/>
        <v>0</v>
      </c>
      <c r="G360" s="425">
        <f t="shared" si="32"/>
        <v>0</v>
      </c>
    </row>
    <row r="361" spans="1:8" ht="38.25" hidden="1" customHeight="1">
      <c r="A361" s="225" t="s">
        <v>1886</v>
      </c>
      <c r="B361" s="138">
        <v>13</v>
      </c>
      <c r="C361" s="436" t="str">
        <f t="shared" si="31"/>
        <v>01</v>
      </c>
      <c r="D361" s="441" t="s">
        <v>983</v>
      </c>
      <c r="E361" s="161" t="str">
        <f>"700"</f>
        <v>700</v>
      </c>
      <c r="F361" s="86">
        <f>ведомственная!G422</f>
        <v>0</v>
      </c>
      <c r="G361" s="425">
        <f>ведомственная!H422</f>
        <v>0</v>
      </c>
    </row>
    <row r="362" spans="1:8" s="110" customFormat="1" ht="54" hidden="1" customHeight="1">
      <c r="A362" s="156" t="s">
        <v>352</v>
      </c>
      <c r="B362" s="152">
        <v>14</v>
      </c>
      <c r="C362" s="461"/>
      <c r="D362" s="14"/>
      <c r="E362" s="164"/>
      <c r="F362" s="175">
        <f>F363+F366+F369</f>
        <v>0</v>
      </c>
      <c r="G362" s="426">
        <f>G363+G366+G369</f>
        <v>0</v>
      </c>
      <c r="H362" s="109"/>
    </row>
    <row r="363" spans="1:8" ht="40.5" hidden="1" customHeight="1">
      <c r="A363" s="31" t="s">
        <v>1183</v>
      </c>
      <c r="B363" s="138">
        <v>14</v>
      </c>
      <c r="C363" s="436" t="str">
        <f t="shared" si="31"/>
        <v>01</v>
      </c>
      <c r="D363" s="441"/>
      <c r="E363" s="161"/>
      <c r="F363" s="86">
        <f>F364</f>
        <v>0</v>
      </c>
      <c r="G363" s="425">
        <f>G364</f>
        <v>0</v>
      </c>
    </row>
    <row r="364" spans="1:8" ht="40.5" hidden="1" customHeight="1">
      <c r="A364" s="31" t="s">
        <v>1184</v>
      </c>
      <c r="B364" s="138">
        <v>14</v>
      </c>
      <c r="C364" s="436" t="str">
        <f t="shared" si="31"/>
        <v>01</v>
      </c>
      <c r="D364" s="441" t="s">
        <v>984</v>
      </c>
      <c r="E364" s="161"/>
      <c r="F364" s="86">
        <f>F365</f>
        <v>0</v>
      </c>
      <c r="G364" s="425">
        <f>G365</f>
        <v>0</v>
      </c>
    </row>
    <row r="365" spans="1:8" ht="22.5" hidden="1" customHeight="1">
      <c r="A365" s="226" t="s">
        <v>1885</v>
      </c>
      <c r="B365" s="138">
        <v>14</v>
      </c>
      <c r="C365" s="436" t="str">
        <f t="shared" si="31"/>
        <v>01</v>
      </c>
      <c r="D365" s="441" t="s">
        <v>984</v>
      </c>
      <c r="E365" s="161" t="str">
        <f>"500"</f>
        <v>500</v>
      </c>
      <c r="F365" s="86">
        <f>ведомственная!G426</f>
        <v>0</v>
      </c>
      <c r="G365" s="425">
        <f>ведомственная!H426</f>
        <v>0</v>
      </c>
    </row>
    <row r="366" spans="1:8" ht="19.5" hidden="1" customHeight="1">
      <c r="A366" s="31" t="s">
        <v>1185</v>
      </c>
      <c r="B366" s="138">
        <v>14</v>
      </c>
      <c r="C366" s="436" t="str">
        <f>"02"</f>
        <v>02</v>
      </c>
      <c r="D366" s="441"/>
      <c r="E366" s="161"/>
      <c r="F366" s="86">
        <f>F367</f>
        <v>0</v>
      </c>
      <c r="G366" s="425">
        <f>G367</f>
        <v>0</v>
      </c>
    </row>
    <row r="367" spans="1:8" ht="40.5" hidden="1" customHeight="1">
      <c r="A367" s="31" t="s">
        <v>828</v>
      </c>
      <c r="B367" s="138">
        <v>14</v>
      </c>
      <c r="C367" s="436" t="str">
        <f>"02"</f>
        <v>02</v>
      </c>
      <c r="D367" s="441" t="s">
        <v>829</v>
      </c>
      <c r="E367" s="434"/>
      <c r="F367" s="86">
        <f>F368</f>
        <v>0</v>
      </c>
      <c r="G367" s="425">
        <f>G368</f>
        <v>0</v>
      </c>
    </row>
    <row r="368" spans="1:8" ht="21.75" hidden="1" customHeight="1">
      <c r="A368" s="226" t="s">
        <v>1885</v>
      </c>
      <c r="B368" s="138">
        <v>14</v>
      </c>
      <c r="C368" s="436" t="str">
        <f>"02"</f>
        <v>02</v>
      </c>
      <c r="D368" s="441" t="s">
        <v>829</v>
      </c>
      <c r="E368" s="434" t="str">
        <f>"500"</f>
        <v>500</v>
      </c>
      <c r="F368" s="86">
        <f>ведомственная!G429</f>
        <v>0</v>
      </c>
      <c r="G368" s="425">
        <f>ведомственная!H429</f>
        <v>0</v>
      </c>
    </row>
    <row r="369" spans="1:10" ht="22.5" hidden="1" customHeight="1">
      <c r="A369" s="31" t="s">
        <v>830</v>
      </c>
      <c r="B369" s="138">
        <v>14</v>
      </c>
      <c r="C369" s="436" t="str">
        <f t="shared" ref="C369:C375" si="33">"03"</f>
        <v>03</v>
      </c>
      <c r="D369" s="441"/>
      <c r="E369" s="434"/>
      <c r="F369" s="86">
        <f>F372+F370+F374</f>
        <v>0</v>
      </c>
      <c r="G369" s="425">
        <f>G372+G370+G374</f>
        <v>0</v>
      </c>
    </row>
    <row r="370" spans="1:10" ht="55.5" hidden="1" customHeight="1">
      <c r="A370" s="5" t="s">
        <v>1298</v>
      </c>
      <c r="B370" s="138">
        <v>14</v>
      </c>
      <c r="C370" s="436" t="str">
        <f t="shared" si="33"/>
        <v>03</v>
      </c>
      <c r="D370" s="52" t="s">
        <v>1302</v>
      </c>
      <c r="E370" s="434"/>
      <c r="F370" s="86">
        <f>F371</f>
        <v>0</v>
      </c>
      <c r="G370" s="425">
        <f>G371</f>
        <v>0</v>
      </c>
    </row>
    <row r="371" spans="1:10" ht="26.25" hidden="1" customHeight="1">
      <c r="A371" s="31" t="s">
        <v>104</v>
      </c>
      <c r="B371" s="138">
        <v>14</v>
      </c>
      <c r="C371" s="436" t="str">
        <f t="shared" si="33"/>
        <v>03</v>
      </c>
      <c r="D371" s="52" t="s">
        <v>1302</v>
      </c>
      <c r="E371" s="435" t="s">
        <v>756</v>
      </c>
      <c r="F371" s="86">
        <f>ведомственная!G432</f>
        <v>0</v>
      </c>
      <c r="G371" s="425">
        <f>ведомственная!H432</f>
        <v>0</v>
      </c>
    </row>
    <row r="372" spans="1:10" ht="111" hidden="1" customHeight="1">
      <c r="A372" s="5" t="s">
        <v>1303</v>
      </c>
      <c r="B372" s="138">
        <v>14</v>
      </c>
      <c r="C372" s="436" t="str">
        <f t="shared" si="33"/>
        <v>03</v>
      </c>
      <c r="D372" s="52" t="s">
        <v>755</v>
      </c>
      <c r="E372" s="435"/>
      <c r="F372" s="86">
        <f>F373</f>
        <v>0</v>
      </c>
      <c r="G372" s="425">
        <f>G373</f>
        <v>0</v>
      </c>
    </row>
    <row r="373" spans="1:10" ht="21.75" hidden="1" customHeight="1">
      <c r="A373" s="226" t="s">
        <v>1885</v>
      </c>
      <c r="B373" s="138">
        <v>14</v>
      </c>
      <c r="C373" s="436" t="str">
        <f t="shared" si="33"/>
        <v>03</v>
      </c>
      <c r="D373" s="52" t="s">
        <v>755</v>
      </c>
      <c r="E373" s="434" t="str">
        <f>"500"</f>
        <v>500</v>
      </c>
      <c r="F373" s="86">
        <f>ведомственная!G434</f>
        <v>0</v>
      </c>
      <c r="G373" s="425">
        <f>ведомственная!H434</f>
        <v>0</v>
      </c>
    </row>
    <row r="374" spans="1:10" ht="56.25" hidden="1" customHeight="1">
      <c r="A374" s="5" t="s">
        <v>855</v>
      </c>
      <c r="B374" s="138">
        <v>14</v>
      </c>
      <c r="C374" s="436" t="str">
        <f t="shared" si="33"/>
        <v>03</v>
      </c>
      <c r="D374" s="52" t="s">
        <v>1438</v>
      </c>
      <c r="E374" s="435"/>
      <c r="F374" s="155">
        <f>ведомственная!G435</f>
        <v>0</v>
      </c>
      <c r="G374" s="427">
        <f>ведомственная!H435</f>
        <v>0</v>
      </c>
    </row>
    <row r="375" spans="1:10" ht="23.25" hidden="1" customHeight="1">
      <c r="A375" s="226" t="s">
        <v>1885</v>
      </c>
      <c r="B375" s="138">
        <v>14</v>
      </c>
      <c r="C375" s="436" t="str">
        <f t="shared" si="33"/>
        <v>03</v>
      </c>
      <c r="D375" s="52" t="s">
        <v>1438</v>
      </c>
      <c r="E375" s="434" t="str">
        <f>"500"</f>
        <v>500</v>
      </c>
      <c r="F375" s="155">
        <f>ведомственная!G436</f>
        <v>0</v>
      </c>
      <c r="G375" s="427">
        <f>ведомственная!H436</f>
        <v>0</v>
      </c>
    </row>
    <row r="376" spans="1:10" s="110" customFormat="1" ht="23.25" hidden="1" customHeight="1">
      <c r="A376" s="354" t="s">
        <v>1902</v>
      </c>
      <c r="B376" s="355"/>
      <c r="C376" s="462"/>
      <c r="D376" s="463"/>
      <c r="E376" s="464"/>
      <c r="F376" s="175"/>
      <c r="G376" s="426"/>
      <c r="H376" s="356"/>
      <c r="I376" s="357"/>
    </row>
    <row r="377" spans="1:10" ht="23.25" hidden="1" customHeight="1">
      <c r="A377" s="159" t="s">
        <v>1903</v>
      </c>
      <c r="B377" s="331"/>
      <c r="C377" s="336"/>
      <c r="D377" s="147"/>
      <c r="E377" s="465"/>
      <c r="F377" s="86">
        <f t="shared" ref="F377:G378" si="34">F378</f>
        <v>0</v>
      </c>
      <c r="G377" s="425">
        <f t="shared" si="34"/>
        <v>0</v>
      </c>
      <c r="H377" s="337"/>
      <c r="I377" s="179"/>
    </row>
    <row r="378" spans="1:10" ht="23.25" hidden="1" customHeight="1">
      <c r="A378" s="159" t="s">
        <v>1903</v>
      </c>
      <c r="B378" s="331"/>
      <c r="C378" s="336"/>
      <c r="D378" s="331"/>
      <c r="E378" s="465"/>
      <c r="F378" s="86"/>
      <c r="G378" s="425">
        <f t="shared" si="34"/>
        <v>0</v>
      </c>
      <c r="H378" s="337"/>
      <c r="I378" s="179"/>
    </row>
    <row r="379" spans="1:10" ht="23.25" hidden="1" customHeight="1">
      <c r="A379" s="159" t="s">
        <v>1903</v>
      </c>
      <c r="B379" s="331"/>
      <c r="C379" s="336"/>
      <c r="D379" s="331"/>
      <c r="E379" s="424"/>
      <c r="F379" s="89"/>
      <c r="G379" s="428"/>
      <c r="H379" s="338"/>
      <c r="I379" s="179"/>
    </row>
    <row r="380" spans="1:10" ht="39.75" hidden="1" customHeight="1">
      <c r="A380" s="446" t="s">
        <v>2001</v>
      </c>
      <c r="B380" s="466" t="s">
        <v>2003</v>
      </c>
      <c r="C380" s="424"/>
      <c r="D380" s="331"/>
      <c r="E380" s="429"/>
      <c r="F380" s="451"/>
      <c r="G380" s="450"/>
      <c r="H380" s="338"/>
      <c r="I380" s="179"/>
    </row>
    <row r="381" spans="1:10" ht="53.25" hidden="1" customHeight="1">
      <c r="A381" s="445" t="s">
        <v>2000</v>
      </c>
      <c r="B381" s="466" t="s">
        <v>2003</v>
      </c>
      <c r="C381" s="448">
        <v>1</v>
      </c>
      <c r="D381" s="441" t="s">
        <v>2002</v>
      </c>
      <c r="E381" s="447">
        <v>700</v>
      </c>
      <c r="F381" s="447"/>
      <c r="G381" s="449"/>
      <c r="H381" s="338"/>
      <c r="I381" s="179"/>
    </row>
    <row r="382" spans="1:10" ht="23.25" customHeight="1">
      <c r="A382" s="471" t="s">
        <v>1903</v>
      </c>
      <c r="B382" s="331">
        <v>99</v>
      </c>
      <c r="C382" s="331">
        <v>99</v>
      </c>
      <c r="D382" s="331"/>
      <c r="E382" s="331"/>
      <c r="F382" s="439">
        <v>495</v>
      </c>
      <c r="G382" s="467">
        <v>911.5</v>
      </c>
      <c r="H382" s="338"/>
      <c r="I382" s="179"/>
      <c r="J382" s="10" t="s">
        <v>2009</v>
      </c>
    </row>
    <row r="383" spans="1:10" ht="23.25" customHeight="1">
      <c r="A383" s="471" t="s">
        <v>1903</v>
      </c>
      <c r="B383" s="138">
        <v>99</v>
      </c>
      <c r="C383" s="138">
        <v>99</v>
      </c>
      <c r="D383" s="331" t="s">
        <v>1985</v>
      </c>
      <c r="E383" s="441">
        <v>999</v>
      </c>
      <c r="F383" s="440">
        <v>495</v>
      </c>
      <c r="G383" s="468" t="s">
        <v>2013</v>
      </c>
    </row>
    <row r="384" spans="1:10" ht="23.25" customHeight="1">
      <c r="A384" s="332"/>
      <c r="B384" s="333"/>
      <c r="C384" s="333"/>
      <c r="D384" s="334"/>
      <c r="E384" s="184"/>
      <c r="F384" s="335"/>
      <c r="G384" s="120"/>
    </row>
    <row r="385" spans="1:7" ht="44.25" customHeight="1">
      <c r="A385" s="38" t="s">
        <v>1471</v>
      </c>
      <c r="B385" s="469"/>
      <c r="C385" s="469"/>
      <c r="D385" s="120"/>
      <c r="F385" s="470"/>
      <c r="G385" s="120"/>
    </row>
    <row r="386" spans="1:7" ht="27.75" customHeight="1">
      <c r="B386" s="469"/>
      <c r="C386" s="469"/>
      <c r="D386" s="120"/>
      <c r="F386" s="470"/>
      <c r="G386" s="120"/>
    </row>
    <row r="387" spans="1:7" ht="27.75" customHeight="1">
      <c r="B387" s="469"/>
      <c r="C387" s="469"/>
      <c r="D387" s="120"/>
      <c r="F387" s="470"/>
      <c r="G387" s="120"/>
    </row>
    <row r="388" spans="1:7" ht="27.75" customHeight="1">
      <c r="B388" s="469"/>
      <c r="C388" s="469"/>
      <c r="D388" s="120"/>
      <c r="F388" s="470"/>
      <c r="G388" s="120"/>
    </row>
    <row r="389" spans="1:7" ht="27.75" customHeight="1">
      <c r="B389" s="469"/>
      <c r="C389" s="469"/>
      <c r="D389" s="120"/>
      <c r="F389" s="470"/>
      <c r="G389" s="120"/>
    </row>
    <row r="390" spans="1:7" ht="27.75" customHeight="1">
      <c r="B390" s="469"/>
      <c r="C390" s="469"/>
      <c r="D390" s="120"/>
      <c r="F390" s="470"/>
      <c r="G390" s="120"/>
    </row>
    <row r="391" spans="1:7" ht="27.75" customHeight="1">
      <c r="B391" s="469"/>
      <c r="C391" s="469"/>
      <c r="D391" s="120"/>
      <c r="F391" s="470"/>
      <c r="G391" s="120"/>
    </row>
    <row r="392" spans="1:7" ht="27.75" customHeight="1">
      <c r="B392" s="469"/>
      <c r="C392" s="469"/>
      <c r="D392" s="120"/>
      <c r="F392" s="470"/>
      <c r="G392" s="120"/>
    </row>
    <row r="393" spans="1:7" ht="27.75" customHeight="1">
      <c r="B393" s="469"/>
      <c r="C393" s="469"/>
      <c r="D393" s="120"/>
      <c r="F393" s="470"/>
      <c r="G393" s="120"/>
    </row>
    <row r="394" spans="1:7" ht="27.75" customHeight="1">
      <c r="B394" s="469"/>
      <c r="C394" s="469"/>
      <c r="D394" s="120"/>
      <c r="F394" s="470"/>
      <c r="G394" s="120"/>
    </row>
    <row r="395" spans="1:7" ht="27.75" customHeight="1">
      <c r="B395" s="469"/>
      <c r="C395" s="469"/>
      <c r="D395" s="120"/>
      <c r="F395" s="470"/>
      <c r="G395" s="120"/>
    </row>
    <row r="396" spans="1:7" ht="27.75" customHeight="1">
      <c r="B396" s="469"/>
      <c r="C396" s="469"/>
      <c r="D396" s="120"/>
      <c r="F396" s="470"/>
      <c r="G396" s="120"/>
    </row>
    <row r="397" spans="1:7" ht="27.75" customHeight="1"/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</sheetData>
  <sheetProtection formatRows="0"/>
  <mergeCells count="4">
    <mergeCell ref="A6:F6"/>
    <mergeCell ref="D1:E1"/>
    <mergeCell ref="D2:F2"/>
    <mergeCell ref="D4:E4"/>
  </mergeCells>
  <phoneticPr fontId="4" type="noConversion"/>
  <pageMargins left="0.75" right="0.75" top="1" bottom="1" header="0.5" footer="0.5"/>
  <pageSetup paperSize="9" scale="6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D36"/>
  <sheetViews>
    <sheetView topLeftCell="A20" zoomScale="75" zoomScaleNormal="75" workbookViewId="0">
      <selection activeCell="G22" sqref="G22"/>
    </sheetView>
  </sheetViews>
  <sheetFormatPr defaultRowHeight="27" customHeight="1"/>
  <cols>
    <col min="1" max="1" width="66.42578125" style="11" customWidth="1"/>
    <col min="2" max="2" width="29.28515625" style="11" customWidth="1"/>
    <col min="3" max="3" width="12.140625" style="11" customWidth="1"/>
    <col min="4" max="4" width="13.42578125" style="11" customWidth="1"/>
    <col min="5" max="16384" width="9.140625" style="11"/>
  </cols>
  <sheetData>
    <row r="1" spans="1:4" ht="21" customHeight="1">
      <c r="B1" s="40"/>
      <c r="C1" s="40" t="s">
        <v>1899</v>
      </c>
    </row>
    <row r="2" spans="1:4" ht="52.5" customHeight="1">
      <c r="B2" s="37"/>
      <c r="C2" s="507" t="s">
        <v>1929</v>
      </c>
      <c r="D2" s="507"/>
    </row>
    <row r="3" spans="1:4" ht="18.75" customHeight="1">
      <c r="B3" s="58"/>
      <c r="C3" s="58" t="s">
        <v>1995</v>
      </c>
      <c r="D3" s="40"/>
    </row>
    <row r="4" spans="1:4" ht="19.5" customHeight="1"/>
    <row r="5" spans="1:4" ht="52.5" customHeight="1">
      <c r="A5" s="502" t="s">
        <v>2008</v>
      </c>
      <c r="B5" s="502"/>
      <c r="C5" s="502"/>
    </row>
    <row r="6" spans="1:4" ht="33" customHeight="1">
      <c r="A6" s="41"/>
      <c r="B6" s="41"/>
      <c r="C6" s="11" t="s">
        <v>1630</v>
      </c>
    </row>
    <row r="7" spans="1:4" ht="117.75" customHeight="1">
      <c r="A7" s="43" t="s">
        <v>998</v>
      </c>
      <c r="B7" s="43" t="s">
        <v>518</v>
      </c>
      <c r="C7" s="243" t="s">
        <v>1991</v>
      </c>
      <c r="D7" s="441" t="s">
        <v>2005</v>
      </c>
    </row>
    <row r="8" spans="1:4" ht="41.25" customHeight="1">
      <c r="A8" s="39" t="s">
        <v>481</v>
      </c>
      <c r="B8" s="39"/>
      <c r="C8" s="87"/>
      <c r="D8" s="87"/>
    </row>
    <row r="9" spans="1:4" ht="41.25" customHeight="1">
      <c r="A9" s="90" t="s">
        <v>1598</v>
      </c>
      <c r="B9" s="92" t="s">
        <v>1599</v>
      </c>
      <c r="C9" s="87"/>
      <c r="D9" s="87"/>
    </row>
    <row r="10" spans="1:4" ht="41.25" customHeight="1">
      <c r="A10" s="39" t="s">
        <v>312</v>
      </c>
      <c r="B10" s="44" t="s">
        <v>1399</v>
      </c>
      <c r="C10" s="87"/>
      <c r="D10" s="87"/>
    </row>
    <row r="11" spans="1:4" ht="42.75" customHeight="1">
      <c r="A11" s="39" t="s">
        <v>1597</v>
      </c>
      <c r="B11" s="44" t="s">
        <v>999</v>
      </c>
      <c r="C11" s="87"/>
      <c r="D11" s="39"/>
    </row>
    <row r="12" spans="1:4" s="19" customFormat="1" ht="39" hidden="1" customHeight="1">
      <c r="A12" s="96" t="s">
        <v>309</v>
      </c>
      <c r="B12" s="94" t="s">
        <v>310</v>
      </c>
      <c r="C12" s="86">
        <f>C13</f>
        <v>0</v>
      </c>
      <c r="D12" s="5"/>
    </row>
    <row r="13" spans="1:4" ht="60" hidden="1" customHeight="1">
      <c r="A13" s="37" t="s">
        <v>311</v>
      </c>
      <c r="B13" s="93" t="s">
        <v>1147</v>
      </c>
      <c r="C13" s="87">
        <v>0</v>
      </c>
      <c r="D13" s="39"/>
    </row>
    <row r="14" spans="1:4" ht="60" customHeight="1">
      <c r="A14" s="90" t="s">
        <v>1600</v>
      </c>
      <c r="B14" s="92" t="s">
        <v>1601</v>
      </c>
      <c r="C14" s="87">
        <f>C15+C17</f>
        <v>0</v>
      </c>
      <c r="D14" s="87">
        <f>D15+D17</f>
        <v>0</v>
      </c>
    </row>
    <row r="15" spans="1:4" ht="59.25" hidden="1" customHeight="1">
      <c r="A15" s="39" t="s">
        <v>1603</v>
      </c>
      <c r="B15" s="44" t="s">
        <v>1602</v>
      </c>
      <c r="C15" s="87">
        <f>C16</f>
        <v>0</v>
      </c>
      <c r="D15" s="39"/>
    </row>
    <row r="16" spans="1:4" ht="63.75" hidden="1" customHeight="1">
      <c r="A16" s="39" t="s">
        <v>1126</v>
      </c>
      <c r="B16" s="44" t="s">
        <v>1486</v>
      </c>
      <c r="C16" s="87"/>
      <c r="D16" s="39"/>
    </row>
    <row r="17" spans="1:4" ht="59.25" customHeight="1">
      <c r="A17" s="90" t="s">
        <v>345</v>
      </c>
      <c r="B17" s="44" t="s">
        <v>12</v>
      </c>
      <c r="C17" s="87">
        <f>C18</f>
        <v>0</v>
      </c>
      <c r="D17" s="87">
        <f>D18</f>
        <v>0</v>
      </c>
    </row>
    <row r="18" spans="1:4" ht="60.75" customHeight="1">
      <c r="A18" s="90" t="s">
        <v>346</v>
      </c>
      <c r="B18" s="44" t="s">
        <v>11</v>
      </c>
      <c r="C18" s="86"/>
      <c r="D18" s="86"/>
    </row>
    <row r="19" spans="1:4" ht="21.75" customHeight="1">
      <c r="A19" s="91" t="s">
        <v>1148</v>
      </c>
      <c r="B19" s="95" t="s">
        <v>1485</v>
      </c>
      <c r="C19" s="87">
        <f>C20+C23</f>
        <v>0</v>
      </c>
      <c r="D19" s="87">
        <f>D20+D23</f>
        <v>0</v>
      </c>
    </row>
    <row r="20" spans="1:4" ht="18" customHeight="1">
      <c r="A20" s="39" t="s">
        <v>1149</v>
      </c>
      <c r="B20" s="44" t="s">
        <v>1150</v>
      </c>
      <c r="C20" s="87"/>
      <c r="D20" s="39"/>
    </row>
    <row r="21" spans="1:4" ht="39.75" customHeight="1">
      <c r="A21" s="39" t="s">
        <v>1151</v>
      </c>
      <c r="B21" s="44" t="s">
        <v>1152</v>
      </c>
      <c r="C21" s="86">
        <v>-19799.8</v>
      </c>
      <c r="D21" s="86">
        <v>-18229.900000000001</v>
      </c>
    </row>
    <row r="22" spans="1:4" ht="37.5" customHeight="1">
      <c r="A22" s="39" t="s">
        <v>1153</v>
      </c>
      <c r="B22" s="44" t="s">
        <v>1154</v>
      </c>
      <c r="C22" s="86">
        <v>-19799.8</v>
      </c>
      <c r="D22" s="86">
        <v>-18229.900000000001</v>
      </c>
    </row>
    <row r="23" spans="1:4" ht="19.5" customHeight="1">
      <c r="A23" s="39" t="s">
        <v>1155</v>
      </c>
      <c r="B23" s="45" t="s">
        <v>1156</v>
      </c>
      <c r="C23" s="87"/>
      <c r="D23" s="231"/>
    </row>
    <row r="24" spans="1:4" ht="37.5" customHeight="1">
      <c r="A24" s="39" t="s">
        <v>1157</v>
      </c>
      <c r="B24" s="45" t="s">
        <v>1158</v>
      </c>
      <c r="C24" s="86">
        <v>19799.8</v>
      </c>
      <c r="D24" s="86">
        <v>18229.900000000001</v>
      </c>
    </row>
    <row r="25" spans="1:4" ht="37.5" customHeight="1">
      <c r="A25" s="39" t="s">
        <v>1159</v>
      </c>
      <c r="B25" s="45" t="s">
        <v>1160</v>
      </c>
      <c r="C25" s="86">
        <v>19799.8</v>
      </c>
      <c r="D25" s="86">
        <v>18229.900000000001</v>
      </c>
    </row>
    <row r="26" spans="1:4" ht="39" hidden="1" customHeight="1">
      <c r="A26" s="12" t="s">
        <v>1161</v>
      </c>
      <c r="B26" s="45" t="s">
        <v>1162</v>
      </c>
      <c r="C26" s="242"/>
      <c r="D26" s="37"/>
    </row>
    <row r="27" spans="1:4" ht="127.5" hidden="1" customHeight="1">
      <c r="A27" s="46" t="s">
        <v>347</v>
      </c>
      <c r="B27" s="56" t="s">
        <v>348</v>
      </c>
      <c r="C27" s="42"/>
      <c r="D27" s="37"/>
    </row>
    <row r="28" spans="1:4" s="19" customFormat="1" ht="60.75" hidden="1" customHeight="1">
      <c r="A28" s="5" t="s">
        <v>349</v>
      </c>
      <c r="B28" s="56" t="s">
        <v>517</v>
      </c>
      <c r="C28" s="130">
        <v>0</v>
      </c>
      <c r="D28" s="38"/>
    </row>
    <row r="29" spans="1:4" ht="27" customHeight="1">
      <c r="A29" s="48" t="s">
        <v>1471</v>
      </c>
      <c r="B29" s="47"/>
      <c r="C29" s="47"/>
      <c r="D29" s="37"/>
    </row>
    <row r="30" spans="1:4" ht="27" customHeight="1">
      <c r="B30" s="49"/>
      <c r="C30" s="49"/>
      <c r="D30" s="49"/>
    </row>
    <row r="31" spans="1:4" ht="27" customHeight="1">
      <c r="A31" s="50"/>
      <c r="B31" s="50"/>
      <c r="C31" s="50"/>
      <c r="D31" s="50"/>
    </row>
    <row r="32" spans="1:4" ht="27" customHeight="1">
      <c r="B32" s="50"/>
      <c r="C32" s="50"/>
    </row>
    <row r="33" spans="2:3" ht="27" customHeight="1">
      <c r="B33" s="50"/>
      <c r="C33" s="50"/>
    </row>
    <row r="34" spans="2:3" ht="27" customHeight="1">
      <c r="B34" s="50"/>
      <c r="C34" s="50"/>
    </row>
    <row r="35" spans="2:3" ht="27" customHeight="1">
      <c r="B35" s="50"/>
      <c r="C35" s="50"/>
    </row>
    <row r="36" spans="2:3" ht="27" customHeight="1">
      <c r="B36" s="50"/>
      <c r="C36" s="50"/>
    </row>
  </sheetData>
  <mergeCells count="2">
    <mergeCell ref="A5:C5"/>
    <mergeCell ref="C2:D2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19"/>
  <sheetViews>
    <sheetView view="pageBreakPreview" topLeftCell="A307" zoomScale="60" zoomScaleNormal="75" workbookViewId="0">
      <selection activeCell="D791" sqref="D791"/>
    </sheetView>
  </sheetViews>
  <sheetFormatPr defaultRowHeight="18.75"/>
  <cols>
    <col min="1" max="1" width="69.42578125" style="17" customWidth="1"/>
    <col min="2" max="2" width="30.28515625" style="18" customWidth="1"/>
    <col min="3" max="4" width="16.42578125" style="18" customWidth="1"/>
    <col min="5" max="5" width="11.5703125" style="18" customWidth="1"/>
    <col min="6" max="6" width="15.140625" style="18" customWidth="1"/>
    <col min="7" max="7" width="9.140625" style="18" customWidth="1"/>
    <col min="8" max="16384" width="9.140625" style="18"/>
  </cols>
  <sheetData>
    <row r="1" spans="1:4" ht="1.5" customHeight="1"/>
    <row r="2" spans="1:4">
      <c r="B2" s="496" t="s">
        <v>1896</v>
      </c>
      <c r="C2" s="496"/>
    </row>
    <row r="3" spans="1:4" ht="37.5" customHeight="1">
      <c r="B3" s="504" t="s">
        <v>1929</v>
      </c>
      <c r="C3" s="504"/>
    </row>
    <row r="4" spans="1:4" ht="17.25" customHeight="1">
      <c r="B4" s="422" t="s">
        <v>1808</v>
      </c>
      <c r="C4" s="20"/>
    </row>
    <row r="5" spans="1:4" ht="22.5" customHeight="1"/>
    <row r="7" spans="1:4" ht="23.25" customHeight="1">
      <c r="A7" s="508" t="s">
        <v>2006</v>
      </c>
      <c r="B7" s="508"/>
      <c r="C7" s="508"/>
    </row>
    <row r="8" spans="1:4" ht="31.5" customHeight="1">
      <c r="A8" s="21"/>
      <c r="B8" s="125"/>
      <c r="C8" s="237" t="s">
        <v>833</v>
      </c>
    </row>
    <row r="9" spans="1:4" ht="40.5" customHeight="1">
      <c r="A9" s="7" t="s">
        <v>1170</v>
      </c>
      <c r="B9" s="3" t="s">
        <v>1473</v>
      </c>
      <c r="C9" s="441" t="s">
        <v>1992</v>
      </c>
      <c r="D9" s="441" t="s">
        <v>2007</v>
      </c>
    </row>
    <row r="10" spans="1:4" ht="15" hidden="1" customHeight="1">
      <c r="A10" s="23" t="s">
        <v>628</v>
      </c>
      <c r="B10" s="22" t="s">
        <v>629</v>
      </c>
      <c r="C10" s="24">
        <f>C11+C739+C801</f>
        <v>19100.699999999997</v>
      </c>
      <c r="D10" s="238"/>
    </row>
    <row r="11" spans="1:4" ht="24" customHeight="1">
      <c r="A11" s="19" t="s">
        <v>1796</v>
      </c>
      <c r="B11" s="22"/>
      <c r="C11" s="82">
        <f>C24+C25+C89+C92+C100+C102+C104+C307+C445+C669+C738</f>
        <v>9555.2999999999993</v>
      </c>
      <c r="D11" s="82">
        <v>9679.2999999999993</v>
      </c>
    </row>
    <row r="12" spans="1:4" ht="17.25" customHeight="1">
      <c r="A12" s="23" t="s">
        <v>630</v>
      </c>
      <c r="B12" s="22" t="s">
        <v>954</v>
      </c>
      <c r="C12" s="82">
        <f>C23</f>
        <v>5219</v>
      </c>
      <c r="D12" s="82">
        <v>4864.5</v>
      </c>
    </row>
    <row r="13" spans="1:4" hidden="1">
      <c r="A13" s="23" t="s">
        <v>631</v>
      </c>
      <c r="B13" s="22" t="s">
        <v>632</v>
      </c>
      <c r="C13" s="82">
        <f>C14+C17+C18+C19+C20+C21+C22</f>
        <v>0</v>
      </c>
      <c r="D13" s="238"/>
    </row>
    <row r="14" spans="1:4" ht="56.25" hidden="1">
      <c r="A14" s="23" t="s">
        <v>633</v>
      </c>
      <c r="B14" s="22" t="s">
        <v>1703</v>
      </c>
      <c r="C14" s="82">
        <f>C15+C16+C17+C18+C19+C20+C21+C22</f>
        <v>0</v>
      </c>
      <c r="D14" s="238"/>
    </row>
    <row r="15" spans="1:4" ht="37.5" hidden="1">
      <c r="A15" s="23" t="s">
        <v>1543</v>
      </c>
      <c r="B15" s="22" t="s">
        <v>1544</v>
      </c>
      <c r="C15" s="83"/>
      <c r="D15" s="238"/>
    </row>
    <row r="16" spans="1:4" ht="37.5" hidden="1">
      <c r="A16" s="23" t="s">
        <v>1545</v>
      </c>
      <c r="B16" s="22" t="s">
        <v>1546</v>
      </c>
      <c r="C16" s="83"/>
      <c r="D16" s="238"/>
    </row>
    <row r="17" spans="1:7" ht="112.5" hidden="1">
      <c r="A17" s="23" t="s">
        <v>0</v>
      </c>
      <c r="B17" s="22" t="s">
        <v>1</v>
      </c>
      <c r="C17" s="83"/>
      <c r="D17" s="238"/>
    </row>
    <row r="18" spans="1:7" ht="112.5" hidden="1">
      <c r="A18" s="23" t="s">
        <v>760</v>
      </c>
      <c r="B18" s="22" t="s">
        <v>761</v>
      </c>
      <c r="C18" s="83"/>
      <c r="D18" s="238"/>
    </row>
    <row r="19" spans="1:7" ht="56.25" hidden="1">
      <c r="A19" s="23" t="s">
        <v>479</v>
      </c>
      <c r="B19" s="22" t="s">
        <v>480</v>
      </c>
      <c r="C19" s="83"/>
      <c r="D19" s="238"/>
    </row>
    <row r="20" spans="1:7" ht="56.25" hidden="1">
      <c r="A20" s="23" t="s">
        <v>994</v>
      </c>
      <c r="B20" s="22" t="s">
        <v>511</v>
      </c>
      <c r="C20" s="83"/>
      <c r="D20" s="238"/>
    </row>
    <row r="21" spans="1:7" ht="56.25" hidden="1">
      <c r="A21" s="23" t="s">
        <v>1613</v>
      </c>
      <c r="B21" s="22" t="s">
        <v>46</v>
      </c>
      <c r="C21" s="83"/>
      <c r="D21" s="238"/>
    </row>
    <row r="22" spans="1:7" ht="56.25" hidden="1">
      <c r="A22" s="23" t="s">
        <v>47</v>
      </c>
      <c r="B22" s="22" t="s">
        <v>48</v>
      </c>
      <c r="C22" s="83"/>
      <c r="D22" s="238"/>
    </row>
    <row r="23" spans="1:7" ht="21" customHeight="1">
      <c r="A23" s="23" t="s">
        <v>49</v>
      </c>
      <c r="B23" s="22" t="s">
        <v>955</v>
      </c>
      <c r="C23" s="84">
        <f>C24+C25+C89</f>
        <v>5219</v>
      </c>
      <c r="D23" s="84">
        <f>D24+D25+D89</f>
        <v>5321</v>
      </c>
      <c r="F23" s="18">
        <v>68697</v>
      </c>
      <c r="G23" s="18">
        <v>76000</v>
      </c>
    </row>
    <row r="24" spans="1:7" ht="76.5" customHeight="1">
      <c r="A24" s="23" t="s">
        <v>653</v>
      </c>
      <c r="B24" s="22" t="s">
        <v>1146</v>
      </c>
      <c r="C24" s="82">
        <v>5200</v>
      </c>
      <c r="D24" s="82">
        <v>5300</v>
      </c>
    </row>
    <row r="25" spans="1:7" ht="99.75" customHeight="1">
      <c r="A25" s="23" t="s">
        <v>908</v>
      </c>
      <c r="B25" s="22" t="s">
        <v>956</v>
      </c>
      <c r="C25" s="83">
        <v>12</v>
      </c>
      <c r="D25" s="238">
        <v>13</v>
      </c>
    </row>
    <row r="26" spans="1:7" ht="46.5" hidden="1" customHeight="1">
      <c r="A26" s="23" t="s">
        <v>1119</v>
      </c>
      <c r="B26" s="22" t="s">
        <v>1120</v>
      </c>
      <c r="C26" s="83"/>
      <c r="D26" s="238"/>
    </row>
    <row r="27" spans="1:7" ht="65.25" hidden="1" customHeight="1">
      <c r="A27" s="23" t="s">
        <v>1121</v>
      </c>
      <c r="B27" s="22" t="s">
        <v>1122</v>
      </c>
      <c r="C27" s="83"/>
      <c r="D27" s="238"/>
    </row>
    <row r="28" spans="1:7" ht="81.75" hidden="1" customHeight="1">
      <c r="A28" s="23" t="s">
        <v>504</v>
      </c>
      <c r="B28" s="22" t="s">
        <v>505</v>
      </c>
      <c r="C28" s="83"/>
      <c r="D28" s="238"/>
    </row>
    <row r="29" spans="1:7" hidden="1">
      <c r="A29" s="23" t="s">
        <v>506</v>
      </c>
      <c r="B29" s="22" t="s">
        <v>507</v>
      </c>
      <c r="C29" s="82">
        <f>C30+C35</f>
        <v>0</v>
      </c>
      <c r="D29" s="238"/>
    </row>
    <row r="30" spans="1:7" hidden="1">
      <c r="A30" s="23" t="s">
        <v>508</v>
      </c>
      <c r="B30" s="22" t="s">
        <v>509</v>
      </c>
      <c r="C30" s="82">
        <f>C31+C32+C33+C34</f>
        <v>0</v>
      </c>
      <c r="D30" s="238"/>
    </row>
    <row r="31" spans="1:7" ht="37.5" hidden="1">
      <c r="A31" s="23" t="s">
        <v>510</v>
      </c>
      <c r="B31" s="22" t="s">
        <v>160</v>
      </c>
      <c r="C31" s="83"/>
      <c r="D31" s="238"/>
    </row>
    <row r="32" spans="1:7" ht="37.5" hidden="1">
      <c r="A32" s="23" t="s">
        <v>161</v>
      </c>
      <c r="B32" s="22" t="s">
        <v>162</v>
      </c>
      <c r="C32" s="83"/>
      <c r="D32" s="238"/>
    </row>
    <row r="33" spans="1:4" ht="37.5" hidden="1">
      <c r="A33" s="23" t="s">
        <v>163</v>
      </c>
      <c r="B33" s="22" t="s">
        <v>164</v>
      </c>
      <c r="C33" s="83"/>
      <c r="D33" s="238"/>
    </row>
    <row r="34" spans="1:4" ht="56.25" hidden="1">
      <c r="A34" s="23" t="s">
        <v>165</v>
      </c>
      <c r="B34" s="22" t="s">
        <v>166</v>
      </c>
      <c r="C34" s="83"/>
      <c r="D34" s="238"/>
    </row>
    <row r="35" spans="1:4" hidden="1">
      <c r="A35" s="23" t="s">
        <v>167</v>
      </c>
      <c r="B35" s="22" t="s">
        <v>168</v>
      </c>
      <c r="C35" s="82">
        <f>C36+C37+C38+C39+C40+C41+C42+C43</f>
        <v>0</v>
      </c>
      <c r="D35" s="238"/>
    </row>
    <row r="36" spans="1:4" ht="75" hidden="1">
      <c r="A36" s="23" t="s">
        <v>169</v>
      </c>
      <c r="B36" s="22" t="s">
        <v>170</v>
      </c>
      <c r="C36" s="83"/>
      <c r="D36" s="238"/>
    </row>
    <row r="37" spans="1:4" ht="75" hidden="1">
      <c r="A37" s="23" t="s">
        <v>1208</v>
      </c>
      <c r="B37" s="22" t="s">
        <v>1209</v>
      </c>
      <c r="C37" s="83"/>
      <c r="D37" s="238"/>
    </row>
    <row r="38" spans="1:4" ht="56.25" hidden="1">
      <c r="A38" s="23" t="s">
        <v>1659</v>
      </c>
      <c r="B38" s="22" t="s">
        <v>1660</v>
      </c>
      <c r="C38" s="83"/>
      <c r="D38" s="238"/>
    </row>
    <row r="39" spans="1:4" ht="75" hidden="1">
      <c r="A39" s="23" t="s">
        <v>408</v>
      </c>
      <c r="B39" s="22" t="s">
        <v>409</v>
      </c>
      <c r="C39" s="83"/>
      <c r="D39" s="238"/>
    </row>
    <row r="40" spans="1:4" ht="56.25" hidden="1">
      <c r="A40" s="23" t="s">
        <v>410</v>
      </c>
      <c r="B40" s="22" t="s">
        <v>411</v>
      </c>
      <c r="C40" s="83"/>
      <c r="D40" s="238"/>
    </row>
    <row r="41" spans="1:4" ht="93.75" hidden="1">
      <c r="A41" s="23" t="s">
        <v>1696</v>
      </c>
      <c r="B41" s="22" t="s">
        <v>1697</v>
      </c>
      <c r="C41" s="83"/>
      <c r="D41" s="238"/>
    </row>
    <row r="42" spans="1:4" ht="56.25" hidden="1">
      <c r="A42" s="23" t="s">
        <v>438</v>
      </c>
      <c r="B42" s="22" t="s">
        <v>439</v>
      </c>
      <c r="C42" s="83"/>
      <c r="D42" s="238"/>
    </row>
    <row r="43" spans="1:4" ht="75" hidden="1">
      <c r="A43" s="23" t="s">
        <v>440</v>
      </c>
      <c r="B43" s="22" t="s">
        <v>441</v>
      </c>
      <c r="C43" s="83"/>
      <c r="D43" s="238"/>
    </row>
    <row r="44" spans="1:4" ht="56.25" hidden="1">
      <c r="A44" s="23" t="s">
        <v>939</v>
      </c>
      <c r="B44" s="22" t="s">
        <v>940</v>
      </c>
      <c r="C44" s="82">
        <f>C45+C46+C52+C64</f>
        <v>0</v>
      </c>
      <c r="D44" s="238"/>
    </row>
    <row r="45" spans="1:4" ht="56.25" hidden="1">
      <c r="A45" s="23" t="s">
        <v>941</v>
      </c>
      <c r="B45" s="22" t="s">
        <v>942</v>
      </c>
      <c r="C45" s="83"/>
      <c r="D45" s="238"/>
    </row>
    <row r="46" spans="1:4" ht="37.5" hidden="1">
      <c r="A46" s="23" t="s">
        <v>943</v>
      </c>
      <c r="B46" s="22" t="s">
        <v>944</v>
      </c>
      <c r="C46" s="82">
        <f>C47</f>
        <v>0</v>
      </c>
      <c r="D46" s="238"/>
    </row>
    <row r="47" spans="1:4" ht="56.25" hidden="1">
      <c r="A47" s="23" t="s">
        <v>625</v>
      </c>
      <c r="B47" s="22" t="s">
        <v>626</v>
      </c>
      <c r="C47" s="82">
        <f>C48+C49+C50+C51</f>
        <v>0</v>
      </c>
      <c r="D47" s="238"/>
    </row>
    <row r="48" spans="1:4" ht="56.25" hidden="1">
      <c r="A48" s="23" t="s">
        <v>1513</v>
      </c>
      <c r="B48" s="22" t="s">
        <v>1514</v>
      </c>
      <c r="C48" s="83"/>
      <c r="D48" s="238"/>
    </row>
    <row r="49" spans="1:4" ht="56.25" hidden="1">
      <c r="A49" s="23" t="s">
        <v>514</v>
      </c>
      <c r="B49" s="22" t="s">
        <v>515</v>
      </c>
      <c r="C49" s="83"/>
      <c r="D49" s="238"/>
    </row>
    <row r="50" spans="1:4" ht="37.5" hidden="1">
      <c r="A50" s="23" t="s">
        <v>1273</v>
      </c>
      <c r="B50" s="22" t="s">
        <v>1274</v>
      </c>
      <c r="C50" s="83"/>
      <c r="D50" s="238"/>
    </row>
    <row r="51" spans="1:4" ht="37.5" hidden="1">
      <c r="A51" s="23" t="s">
        <v>1275</v>
      </c>
      <c r="B51" s="22" t="s">
        <v>1276</v>
      </c>
      <c r="C51" s="83"/>
      <c r="D51" s="238"/>
    </row>
    <row r="52" spans="1:4" ht="37.5" hidden="1">
      <c r="A52" s="23" t="s">
        <v>222</v>
      </c>
      <c r="B52" s="22" t="s">
        <v>223</v>
      </c>
      <c r="C52" s="82">
        <f>C53+C54+C55+C56+C57+C58+C59+C60+C61+C62+C63</f>
        <v>0</v>
      </c>
      <c r="D52" s="238"/>
    </row>
    <row r="53" spans="1:4" ht="37.5" hidden="1">
      <c r="A53" s="23" t="s">
        <v>224</v>
      </c>
      <c r="B53" s="22" t="s">
        <v>225</v>
      </c>
      <c r="C53" s="83"/>
      <c r="D53" s="238"/>
    </row>
    <row r="54" spans="1:4" ht="37.5" hidden="1">
      <c r="A54" s="23" t="s">
        <v>226</v>
      </c>
      <c r="B54" s="22" t="s">
        <v>227</v>
      </c>
      <c r="C54" s="83"/>
      <c r="D54" s="238"/>
    </row>
    <row r="55" spans="1:4" ht="112.5" hidden="1">
      <c r="A55" s="23" t="s">
        <v>137</v>
      </c>
      <c r="B55" s="22" t="s">
        <v>1446</v>
      </c>
      <c r="C55" s="83"/>
      <c r="D55" s="238"/>
    </row>
    <row r="56" spans="1:4" ht="37.5" hidden="1">
      <c r="A56" s="23" t="s">
        <v>974</v>
      </c>
      <c r="B56" s="22" t="s">
        <v>975</v>
      </c>
      <c r="C56" s="83"/>
      <c r="D56" s="238"/>
    </row>
    <row r="57" spans="1:4" ht="37.5" hidden="1">
      <c r="A57" s="23" t="s">
        <v>512</v>
      </c>
      <c r="B57" s="22" t="s">
        <v>513</v>
      </c>
      <c r="C57" s="83"/>
      <c r="D57" s="238"/>
    </row>
    <row r="58" spans="1:4" ht="56.25" hidden="1">
      <c r="A58" s="23" t="s">
        <v>82</v>
      </c>
      <c r="B58" s="22" t="s">
        <v>83</v>
      </c>
      <c r="C58" s="83"/>
      <c r="D58" s="238"/>
    </row>
    <row r="59" spans="1:4" ht="37.5" hidden="1">
      <c r="A59" s="23" t="s">
        <v>84</v>
      </c>
      <c r="B59" s="22" t="s">
        <v>85</v>
      </c>
      <c r="C59" s="83"/>
      <c r="D59" s="238"/>
    </row>
    <row r="60" spans="1:4" ht="37.5" hidden="1">
      <c r="A60" s="23" t="s">
        <v>1059</v>
      </c>
      <c r="B60" s="22" t="s">
        <v>1060</v>
      </c>
      <c r="C60" s="83"/>
      <c r="D60" s="238"/>
    </row>
    <row r="61" spans="1:4" ht="75" hidden="1">
      <c r="A61" s="23" t="s">
        <v>1215</v>
      </c>
      <c r="B61" s="22" t="s">
        <v>1216</v>
      </c>
      <c r="C61" s="83"/>
      <c r="D61" s="238"/>
    </row>
    <row r="62" spans="1:4" ht="75" hidden="1">
      <c r="A62" s="23" t="s">
        <v>1217</v>
      </c>
      <c r="B62" s="22" t="s">
        <v>1218</v>
      </c>
      <c r="C62" s="83"/>
      <c r="D62" s="238"/>
    </row>
    <row r="63" spans="1:4" ht="75" hidden="1">
      <c r="A63" s="23" t="s">
        <v>1219</v>
      </c>
      <c r="B63" s="22" t="s">
        <v>1220</v>
      </c>
      <c r="C63" s="83"/>
      <c r="D63" s="238"/>
    </row>
    <row r="64" spans="1:4" ht="75" hidden="1">
      <c r="A64" s="23" t="s">
        <v>1221</v>
      </c>
      <c r="B64" s="22" t="s">
        <v>1222</v>
      </c>
      <c r="C64" s="82">
        <f>C65+C66+C67+C68+C69+C70+C71+C72+C73</f>
        <v>0</v>
      </c>
      <c r="D64" s="238"/>
    </row>
    <row r="65" spans="1:4" ht="93.75" hidden="1">
      <c r="A65" s="23" t="s">
        <v>1379</v>
      </c>
      <c r="B65" s="22" t="s">
        <v>1380</v>
      </c>
      <c r="C65" s="83"/>
      <c r="D65" s="238"/>
    </row>
    <row r="66" spans="1:4" ht="75" hidden="1">
      <c r="A66" s="23" t="s">
        <v>1381</v>
      </c>
      <c r="B66" s="22" t="s">
        <v>1382</v>
      </c>
      <c r="C66" s="83"/>
      <c r="D66" s="238"/>
    </row>
    <row r="67" spans="1:4" ht="75" hidden="1">
      <c r="A67" s="23" t="s">
        <v>658</v>
      </c>
      <c r="B67" s="22" t="s">
        <v>659</v>
      </c>
      <c r="C67" s="83"/>
      <c r="D67" s="238"/>
    </row>
    <row r="68" spans="1:4" ht="56.25" hidden="1">
      <c r="A68" s="23" t="s">
        <v>660</v>
      </c>
      <c r="B68" s="22" t="s">
        <v>661</v>
      </c>
      <c r="C68" s="83"/>
      <c r="D68" s="238"/>
    </row>
    <row r="69" spans="1:4" ht="93.75" hidden="1">
      <c r="A69" s="23" t="s">
        <v>676</v>
      </c>
      <c r="B69" s="22" t="s">
        <v>677</v>
      </c>
      <c r="C69" s="83"/>
      <c r="D69" s="238"/>
    </row>
    <row r="70" spans="1:4" ht="75" hidden="1">
      <c r="A70" s="23" t="s">
        <v>678</v>
      </c>
      <c r="B70" s="22" t="s">
        <v>679</v>
      </c>
      <c r="C70" s="83"/>
      <c r="D70" s="238"/>
    </row>
    <row r="71" spans="1:4" ht="75" hidden="1">
      <c r="A71" s="23" t="s">
        <v>680</v>
      </c>
      <c r="B71" s="22" t="s">
        <v>681</v>
      </c>
      <c r="C71" s="83"/>
      <c r="D71" s="238"/>
    </row>
    <row r="72" spans="1:4" ht="93.75" hidden="1">
      <c r="A72" s="23" t="s">
        <v>682</v>
      </c>
      <c r="B72" s="22" t="s">
        <v>683</v>
      </c>
      <c r="C72" s="83"/>
      <c r="D72" s="238"/>
    </row>
    <row r="73" spans="1:4" ht="93.75" hidden="1">
      <c r="A73" s="23" t="s">
        <v>684</v>
      </c>
      <c r="B73" s="22" t="s">
        <v>685</v>
      </c>
      <c r="C73" s="83"/>
      <c r="D73" s="238"/>
    </row>
    <row r="74" spans="1:4" ht="37.5" hidden="1">
      <c r="A74" s="23" t="s">
        <v>686</v>
      </c>
      <c r="B74" s="22" t="s">
        <v>1436</v>
      </c>
      <c r="C74" s="82">
        <f>C75+C76</f>
        <v>0</v>
      </c>
      <c r="D74" s="238"/>
    </row>
    <row r="75" spans="1:4" ht="37.5" hidden="1">
      <c r="A75" s="23" t="s">
        <v>1581</v>
      </c>
      <c r="B75" s="22" t="s">
        <v>1582</v>
      </c>
      <c r="C75" s="83"/>
      <c r="D75" s="238"/>
    </row>
    <row r="76" spans="1:4" ht="37.5" hidden="1">
      <c r="A76" s="23" t="s">
        <v>1583</v>
      </c>
      <c r="B76" s="22" t="s">
        <v>1584</v>
      </c>
      <c r="C76" s="82">
        <f>C77+C78+C79+C80+C81+C82+C83+C84+C85+C86+C87+C88</f>
        <v>0</v>
      </c>
      <c r="D76" s="238"/>
    </row>
    <row r="77" spans="1:4" ht="37.5" hidden="1">
      <c r="A77" s="23" t="s">
        <v>1585</v>
      </c>
      <c r="B77" s="22" t="s">
        <v>1586</v>
      </c>
      <c r="C77" s="83"/>
      <c r="D77" s="238"/>
    </row>
    <row r="78" spans="1:4" ht="37.5" hidden="1">
      <c r="A78" s="23" t="s">
        <v>1587</v>
      </c>
      <c r="B78" s="22" t="s">
        <v>116</v>
      </c>
      <c r="C78" s="83"/>
      <c r="D78" s="238"/>
    </row>
    <row r="79" spans="1:4" ht="37.5" hidden="1">
      <c r="A79" s="23" t="s">
        <v>117</v>
      </c>
      <c r="B79" s="22" t="s">
        <v>118</v>
      </c>
      <c r="C79" s="83"/>
      <c r="D79" s="238"/>
    </row>
    <row r="80" spans="1:4" ht="37.5" hidden="1">
      <c r="A80" s="23" t="s">
        <v>119</v>
      </c>
      <c r="B80" s="22" t="s">
        <v>120</v>
      </c>
      <c r="C80" s="83"/>
      <c r="D80" s="238"/>
    </row>
    <row r="81" spans="1:4" ht="37.5" hidden="1">
      <c r="A81" s="23" t="s">
        <v>121</v>
      </c>
      <c r="B81" s="22" t="s">
        <v>122</v>
      </c>
      <c r="C81" s="83"/>
      <c r="D81" s="238"/>
    </row>
    <row r="82" spans="1:4" ht="37.5" hidden="1">
      <c r="A82" s="23" t="s">
        <v>123</v>
      </c>
      <c r="B82" s="22" t="s">
        <v>124</v>
      </c>
      <c r="C82" s="83"/>
      <c r="D82" s="238"/>
    </row>
    <row r="83" spans="1:4" ht="56.25" hidden="1">
      <c r="A83" s="23" t="s">
        <v>1439</v>
      </c>
      <c r="B83" s="22" t="s">
        <v>1332</v>
      </c>
      <c r="C83" s="83"/>
      <c r="D83" s="238"/>
    </row>
    <row r="84" spans="1:4" ht="37.5" hidden="1">
      <c r="A84" s="23" t="s">
        <v>1333</v>
      </c>
      <c r="B84" s="22" t="s">
        <v>1334</v>
      </c>
      <c r="C84" s="83"/>
      <c r="D84" s="238"/>
    </row>
    <row r="85" spans="1:4" ht="37.5" hidden="1">
      <c r="A85" s="23" t="s">
        <v>1335</v>
      </c>
      <c r="B85" s="22" t="s">
        <v>1336</v>
      </c>
      <c r="C85" s="83"/>
      <c r="D85" s="238"/>
    </row>
    <row r="86" spans="1:4" ht="56.25" hidden="1">
      <c r="A86" s="23" t="s">
        <v>244</v>
      </c>
      <c r="B86" s="22" t="s">
        <v>245</v>
      </c>
      <c r="C86" s="83"/>
      <c r="D86" s="238"/>
    </row>
    <row r="87" spans="1:4" ht="75" hidden="1">
      <c r="A87" s="23" t="s">
        <v>246</v>
      </c>
      <c r="B87" s="22" t="s">
        <v>247</v>
      </c>
      <c r="C87" s="83"/>
      <c r="D87" s="238"/>
    </row>
    <row r="88" spans="1:4" ht="40.5" hidden="1" customHeight="1">
      <c r="A88" s="23" t="s">
        <v>501</v>
      </c>
      <c r="B88" s="22" t="s">
        <v>285</v>
      </c>
      <c r="C88" s="83"/>
      <c r="D88" s="238"/>
    </row>
    <row r="89" spans="1:4" ht="55.5" customHeight="1">
      <c r="A89" s="23" t="s">
        <v>286</v>
      </c>
      <c r="B89" s="22" t="s">
        <v>957</v>
      </c>
      <c r="C89" s="83">
        <v>7</v>
      </c>
      <c r="D89" s="238">
        <v>8</v>
      </c>
    </row>
    <row r="90" spans="1:4" ht="71.25" hidden="1" customHeight="1">
      <c r="A90" s="23" t="s">
        <v>287</v>
      </c>
      <c r="B90" s="22" t="s">
        <v>1122</v>
      </c>
      <c r="C90" s="83"/>
      <c r="D90" s="238"/>
    </row>
    <row r="91" spans="1:4" ht="116.25" hidden="1" customHeight="1">
      <c r="A91" s="23" t="s">
        <v>270</v>
      </c>
      <c r="B91" s="22" t="s">
        <v>271</v>
      </c>
      <c r="C91" s="83"/>
      <c r="D91" s="238"/>
    </row>
    <row r="92" spans="1:4">
      <c r="A92" s="23" t="s">
        <v>288</v>
      </c>
      <c r="B92" s="22" t="s">
        <v>958</v>
      </c>
      <c r="C92" s="84">
        <f>C98</f>
        <v>410</v>
      </c>
      <c r="D92" s="84">
        <f>D98</f>
        <v>420</v>
      </c>
    </row>
    <row r="93" spans="1:4" ht="37.5" hidden="1">
      <c r="A93" s="23" t="s">
        <v>289</v>
      </c>
      <c r="B93" s="22" t="s">
        <v>290</v>
      </c>
      <c r="C93" s="82"/>
      <c r="D93" s="238"/>
    </row>
    <row r="94" spans="1:4" ht="56.25" hidden="1">
      <c r="A94" s="23" t="s">
        <v>291</v>
      </c>
      <c r="B94" s="22" t="s">
        <v>292</v>
      </c>
      <c r="C94" s="83"/>
      <c r="D94" s="238"/>
    </row>
    <row r="95" spans="1:4" ht="56.25" hidden="1">
      <c r="A95" s="23" t="s">
        <v>457</v>
      </c>
      <c r="B95" s="22" t="s">
        <v>458</v>
      </c>
      <c r="C95" s="83"/>
      <c r="D95" s="238"/>
    </row>
    <row r="96" spans="1:4" ht="37.5" hidden="1">
      <c r="A96" s="23" t="s">
        <v>459</v>
      </c>
      <c r="B96" s="22" t="s">
        <v>1440</v>
      </c>
      <c r="C96" s="83"/>
      <c r="D96" s="238"/>
    </row>
    <row r="97" spans="1:4" ht="56.25" hidden="1">
      <c r="A97" s="23" t="s">
        <v>1441</v>
      </c>
      <c r="B97" s="22" t="s">
        <v>1442</v>
      </c>
      <c r="C97" s="83"/>
      <c r="D97" s="238"/>
    </row>
    <row r="98" spans="1:4" ht="37.5">
      <c r="A98" s="23" t="s">
        <v>1910</v>
      </c>
      <c r="B98" s="22" t="s">
        <v>1936</v>
      </c>
      <c r="C98" s="83">
        <v>410</v>
      </c>
      <c r="D98" s="238">
        <v>420</v>
      </c>
    </row>
    <row r="99" spans="1:4" ht="37.5">
      <c r="A99" s="23" t="s">
        <v>1911</v>
      </c>
      <c r="B99" s="22" t="s">
        <v>1930</v>
      </c>
      <c r="C99" s="85">
        <f>C100+C102+C104</f>
        <v>3760</v>
      </c>
      <c r="D99" s="421">
        <f>D100+D102+D104</f>
        <v>3770</v>
      </c>
    </row>
    <row r="100" spans="1:4" ht="37.5">
      <c r="A100" s="23" t="s">
        <v>388</v>
      </c>
      <c r="B100" s="22" t="s">
        <v>1931</v>
      </c>
      <c r="C100" s="83">
        <v>560</v>
      </c>
      <c r="D100" s="238">
        <v>570</v>
      </c>
    </row>
    <row r="101" spans="1:4">
      <c r="A101" s="23" t="s">
        <v>1692</v>
      </c>
      <c r="B101" s="22" t="s">
        <v>1932</v>
      </c>
      <c r="C101" s="83"/>
      <c r="D101" s="238"/>
    </row>
    <row r="102" spans="1:4" ht="36" customHeight="1">
      <c r="A102" s="23" t="s">
        <v>1933</v>
      </c>
      <c r="B102" s="22" t="s">
        <v>1961</v>
      </c>
      <c r="C102" s="83">
        <v>1000</v>
      </c>
      <c r="D102" s="238">
        <v>1000</v>
      </c>
    </row>
    <row r="103" spans="1:4" ht="36" hidden="1" customHeight="1">
      <c r="A103" s="23" t="s">
        <v>272</v>
      </c>
      <c r="B103" s="22" t="s">
        <v>273</v>
      </c>
      <c r="C103" s="83"/>
      <c r="D103" s="238"/>
    </row>
    <row r="104" spans="1:4" ht="36" customHeight="1">
      <c r="A104" s="23" t="s">
        <v>1933</v>
      </c>
      <c r="B104" s="22" t="s">
        <v>1962</v>
      </c>
      <c r="C104" s="83">
        <v>2200</v>
      </c>
      <c r="D104" s="238">
        <v>2200</v>
      </c>
    </row>
    <row r="105" spans="1:4" ht="21" hidden="1" customHeight="1">
      <c r="A105" s="23" t="s">
        <v>1933</v>
      </c>
      <c r="B105" s="22" t="s">
        <v>1934</v>
      </c>
      <c r="C105" s="83"/>
      <c r="D105" s="83"/>
    </row>
    <row r="106" spans="1:4" hidden="1">
      <c r="A106" s="23" t="s">
        <v>378</v>
      </c>
      <c r="B106" s="22" t="s">
        <v>379</v>
      </c>
      <c r="C106" s="82"/>
      <c r="D106" s="238"/>
    </row>
    <row r="107" spans="1:4" hidden="1">
      <c r="A107" s="23" t="s">
        <v>380</v>
      </c>
      <c r="B107" s="22" t="s">
        <v>381</v>
      </c>
      <c r="C107" s="82"/>
      <c r="D107" s="238"/>
    </row>
    <row r="108" spans="1:4" ht="37.5" hidden="1">
      <c r="A108" s="23" t="s">
        <v>382</v>
      </c>
      <c r="B108" s="22" t="s">
        <v>383</v>
      </c>
      <c r="C108" s="83"/>
      <c r="D108" s="238"/>
    </row>
    <row r="109" spans="1:4" ht="37.5" hidden="1">
      <c r="A109" s="23" t="s">
        <v>384</v>
      </c>
      <c r="B109" s="22" t="s">
        <v>385</v>
      </c>
      <c r="C109" s="83"/>
      <c r="D109" s="238"/>
    </row>
    <row r="110" spans="1:4" ht="37.5" hidden="1">
      <c r="A110" s="23" t="s">
        <v>386</v>
      </c>
      <c r="B110" s="22" t="s">
        <v>387</v>
      </c>
      <c r="C110" s="83"/>
      <c r="D110" s="238"/>
    </row>
    <row r="111" spans="1:4" ht="37.5" hidden="1">
      <c r="A111" s="23" t="s">
        <v>388</v>
      </c>
      <c r="B111" s="22" t="s">
        <v>389</v>
      </c>
      <c r="C111" s="83"/>
      <c r="D111" s="238"/>
    </row>
    <row r="112" spans="1:4" hidden="1">
      <c r="A112" s="23" t="s">
        <v>390</v>
      </c>
      <c r="B112" s="22" t="s">
        <v>391</v>
      </c>
      <c r="C112" s="82"/>
      <c r="D112" s="238"/>
    </row>
    <row r="113" spans="1:4" ht="37.5" hidden="1">
      <c r="A113" s="23" t="s">
        <v>392</v>
      </c>
      <c r="B113" s="22" t="s">
        <v>393</v>
      </c>
      <c r="C113" s="83"/>
      <c r="D113" s="238"/>
    </row>
    <row r="114" spans="1:4" ht="37.5" hidden="1">
      <c r="A114" s="23" t="s">
        <v>1682</v>
      </c>
      <c r="B114" s="22" t="s">
        <v>1683</v>
      </c>
      <c r="C114" s="83"/>
      <c r="D114" s="238"/>
    </row>
    <row r="115" spans="1:4" hidden="1">
      <c r="A115" s="23" t="s">
        <v>1684</v>
      </c>
      <c r="B115" s="22" t="s">
        <v>1685</v>
      </c>
      <c r="C115" s="82"/>
      <c r="D115" s="238"/>
    </row>
    <row r="116" spans="1:4" hidden="1">
      <c r="A116" s="23" t="s">
        <v>1686</v>
      </c>
      <c r="B116" s="22" t="s">
        <v>1687</v>
      </c>
      <c r="C116" s="83"/>
      <c r="D116" s="238"/>
    </row>
    <row r="117" spans="1:4" hidden="1">
      <c r="A117" s="23" t="s">
        <v>1688</v>
      </c>
      <c r="B117" s="22" t="s">
        <v>1689</v>
      </c>
      <c r="C117" s="83"/>
      <c r="D117" s="238"/>
    </row>
    <row r="118" spans="1:4" hidden="1">
      <c r="A118" s="23" t="s">
        <v>1690</v>
      </c>
      <c r="B118" s="22" t="s">
        <v>1691</v>
      </c>
      <c r="C118" s="83"/>
      <c r="D118" s="238"/>
    </row>
    <row r="119" spans="1:4" hidden="1">
      <c r="A119" s="23" t="s">
        <v>1692</v>
      </c>
      <c r="B119" s="22" t="s">
        <v>1693</v>
      </c>
      <c r="C119" s="82"/>
      <c r="D119" s="238"/>
    </row>
    <row r="120" spans="1:4" ht="56.25" hidden="1">
      <c r="A120" s="23" t="s">
        <v>36</v>
      </c>
      <c r="B120" s="22" t="s">
        <v>37</v>
      </c>
      <c r="C120" s="82"/>
      <c r="D120" s="238"/>
    </row>
    <row r="121" spans="1:4" ht="75" hidden="1">
      <c r="A121" s="23" t="s">
        <v>38</v>
      </c>
      <c r="B121" s="22" t="s">
        <v>39</v>
      </c>
      <c r="C121" s="83"/>
      <c r="D121" s="238"/>
    </row>
    <row r="122" spans="1:4" ht="75" hidden="1">
      <c r="A122" s="23" t="s">
        <v>235</v>
      </c>
      <c r="B122" s="22" t="s">
        <v>236</v>
      </c>
      <c r="C122" s="83"/>
      <c r="D122" s="238"/>
    </row>
    <row r="123" spans="1:4" ht="75" hidden="1">
      <c r="A123" s="23" t="s">
        <v>156</v>
      </c>
      <c r="B123" s="22" t="s">
        <v>157</v>
      </c>
      <c r="C123" s="83"/>
      <c r="D123" s="238"/>
    </row>
    <row r="124" spans="1:4" ht="75" hidden="1">
      <c r="A124" s="23" t="s">
        <v>158</v>
      </c>
      <c r="B124" s="22" t="s">
        <v>159</v>
      </c>
      <c r="C124" s="83"/>
      <c r="D124" s="238"/>
    </row>
    <row r="125" spans="1:4" ht="56.25" hidden="1">
      <c r="A125" s="23" t="s">
        <v>1680</v>
      </c>
      <c r="B125" s="22" t="s">
        <v>1681</v>
      </c>
      <c r="C125" s="82"/>
      <c r="D125" s="238"/>
    </row>
    <row r="126" spans="1:4" ht="75" hidden="1">
      <c r="A126" s="23" t="s">
        <v>58</v>
      </c>
      <c r="B126" s="22" t="s">
        <v>59</v>
      </c>
      <c r="C126" s="83"/>
      <c r="D126" s="238"/>
    </row>
    <row r="127" spans="1:4" ht="75" hidden="1">
      <c r="A127" s="23" t="s">
        <v>60</v>
      </c>
      <c r="B127" s="22" t="s">
        <v>61</v>
      </c>
      <c r="C127" s="83"/>
      <c r="D127" s="238"/>
    </row>
    <row r="128" spans="1:4" ht="75" hidden="1">
      <c r="A128" s="23" t="s">
        <v>62</v>
      </c>
      <c r="B128" s="22" t="s">
        <v>63</v>
      </c>
      <c r="C128" s="83"/>
      <c r="D128" s="238"/>
    </row>
    <row r="129" spans="1:4" ht="75" hidden="1">
      <c r="A129" s="23" t="s">
        <v>547</v>
      </c>
      <c r="B129" s="22" t="s">
        <v>548</v>
      </c>
      <c r="C129" s="83"/>
      <c r="D129" s="238"/>
    </row>
    <row r="130" spans="1:4" ht="37.5" hidden="1">
      <c r="A130" s="23" t="s">
        <v>594</v>
      </c>
      <c r="B130" s="22" t="s">
        <v>595</v>
      </c>
      <c r="C130" s="82"/>
      <c r="D130" s="238"/>
    </row>
    <row r="131" spans="1:4" ht="37.5" hidden="1">
      <c r="A131" s="23" t="s">
        <v>596</v>
      </c>
      <c r="B131" s="22" t="s">
        <v>597</v>
      </c>
      <c r="C131" s="83"/>
      <c r="D131" s="238"/>
    </row>
    <row r="132" spans="1:4" ht="37.5" hidden="1">
      <c r="A132" s="23" t="s">
        <v>598</v>
      </c>
      <c r="B132" s="22" t="s">
        <v>599</v>
      </c>
      <c r="C132" s="83"/>
      <c r="D132" s="238"/>
    </row>
    <row r="133" spans="1:4" ht="37.5" hidden="1">
      <c r="A133" s="23" t="s">
        <v>1104</v>
      </c>
      <c r="B133" s="22" t="s">
        <v>1105</v>
      </c>
      <c r="C133" s="82"/>
      <c r="D133" s="238"/>
    </row>
    <row r="134" spans="1:4" hidden="1">
      <c r="A134" s="23" t="s">
        <v>1447</v>
      </c>
      <c r="B134" s="22" t="s">
        <v>1448</v>
      </c>
      <c r="C134" s="82"/>
      <c r="D134" s="238"/>
    </row>
    <row r="135" spans="1:4" ht="37.5" hidden="1">
      <c r="A135" s="23" t="s">
        <v>654</v>
      </c>
      <c r="B135" s="22" t="s">
        <v>655</v>
      </c>
      <c r="C135" s="82"/>
      <c r="D135" s="238"/>
    </row>
    <row r="136" spans="1:4" hidden="1">
      <c r="A136" s="23" t="s">
        <v>656</v>
      </c>
      <c r="B136" s="22" t="s">
        <v>657</v>
      </c>
      <c r="C136" s="83"/>
      <c r="D136" s="238"/>
    </row>
    <row r="137" spans="1:4" ht="37.5" hidden="1">
      <c r="A137" s="23" t="s">
        <v>17</v>
      </c>
      <c r="B137" s="22" t="s">
        <v>18</v>
      </c>
      <c r="C137" s="83"/>
      <c r="D137" s="238"/>
    </row>
    <row r="138" spans="1:4" ht="37.5" hidden="1">
      <c r="A138" s="23" t="s">
        <v>19</v>
      </c>
      <c r="B138" s="22" t="s">
        <v>20</v>
      </c>
      <c r="C138" s="83"/>
      <c r="D138" s="238"/>
    </row>
    <row r="139" spans="1:4" ht="37.5" hidden="1">
      <c r="A139" s="23" t="s">
        <v>21</v>
      </c>
      <c r="B139" s="22" t="s">
        <v>22</v>
      </c>
      <c r="C139" s="83"/>
      <c r="D139" s="238"/>
    </row>
    <row r="140" spans="1:4" hidden="1">
      <c r="A140" s="23" t="s">
        <v>23</v>
      </c>
      <c r="B140" s="22" t="s">
        <v>24</v>
      </c>
      <c r="C140" s="83"/>
      <c r="D140" s="238"/>
    </row>
    <row r="141" spans="1:4" ht="93.75" hidden="1">
      <c r="A141" s="23" t="s">
        <v>1590</v>
      </c>
      <c r="B141" s="22" t="s">
        <v>1591</v>
      </c>
      <c r="C141" s="83"/>
      <c r="D141" s="238"/>
    </row>
    <row r="142" spans="1:4" ht="56.25" hidden="1">
      <c r="A142" s="23" t="s">
        <v>689</v>
      </c>
      <c r="B142" s="22" t="s">
        <v>690</v>
      </c>
      <c r="C142" s="82"/>
      <c r="D142" s="238"/>
    </row>
    <row r="143" spans="1:4" ht="75" hidden="1">
      <c r="A143" s="23" t="s">
        <v>1061</v>
      </c>
      <c r="B143" s="22" t="s">
        <v>1062</v>
      </c>
      <c r="C143" s="83"/>
      <c r="D143" s="238"/>
    </row>
    <row r="144" spans="1:4" ht="75" hidden="1">
      <c r="A144" s="23" t="s">
        <v>894</v>
      </c>
      <c r="B144" s="22" t="s">
        <v>895</v>
      </c>
      <c r="C144" s="83"/>
      <c r="D144" s="238"/>
    </row>
    <row r="145" spans="1:4" ht="112.5" hidden="1">
      <c r="A145" s="23" t="s">
        <v>896</v>
      </c>
      <c r="B145" s="22" t="s">
        <v>897</v>
      </c>
      <c r="C145" s="83"/>
      <c r="D145" s="238"/>
    </row>
    <row r="146" spans="1:4" hidden="1">
      <c r="A146" s="23" t="s">
        <v>898</v>
      </c>
      <c r="B146" s="22" t="s">
        <v>899</v>
      </c>
      <c r="C146" s="83"/>
      <c r="D146" s="238"/>
    </row>
    <row r="147" spans="1:4" ht="37.5" hidden="1">
      <c r="A147" s="23" t="s">
        <v>900</v>
      </c>
      <c r="B147" s="22" t="s">
        <v>901</v>
      </c>
      <c r="C147" s="82"/>
      <c r="D147" s="238"/>
    </row>
    <row r="148" spans="1:4" hidden="1">
      <c r="A148" s="23" t="s">
        <v>902</v>
      </c>
      <c r="B148" s="22" t="s">
        <v>903</v>
      </c>
      <c r="C148" s="83"/>
      <c r="D148" s="238"/>
    </row>
    <row r="149" spans="1:4" ht="37.5" hidden="1">
      <c r="A149" s="23" t="s">
        <v>1210</v>
      </c>
      <c r="B149" s="22" t="s">
        <v>1211</v>
      </c>
      <c r="C149" s="83"/>
      <c r="D149" s="238"/>
    </row>
    <row r="150" spans="1:4" ht="37.5" hidden="1">
      <c r="A150" s="23" t="s">
        <v>1212</v>
      </c>
      <c r="B150" s="22" t="s">
        <v>1213</v>
      </c>
      <c r="C150" s="83"/>
      <c r="D150" s="238"/>
    </row>
    <row r="151" spans="1:4" ht="56.25" hidden="1">
      <c r="A151" s="23" t="s">
        <v>1933</v>
      </c>
      <c r="B151" s="22" t="s">
        <v>1935</v>
      </c>
      <c r="C151" s="83"/>
      <c r="D151" s="238"/>
    </row>
    <row r="152" spans="1:4" ht="37.5" hidden="1">
      <c r="A152" s="23" t="s">
        <v>909</v>
      </c>
      <c r="B152" s="22" t="s">
        <v>910</v>
      </c>
      <c r="C152" s="83"/>
      <c r="D152" s="238"/>
    </row>
    <row r="153" spans="1:4" hidden="1">
      <c r="A153" s="23" t="s">
        <v>1214</v>
      </c>
      <c r="B153" s="22" t="s">
        <v>1388</v>
      </c>
      <c r="C153" s="82"/>
      <c r="D153" s="82"/>
    </row>
    <row r="154" spans="1:4" ht="46.5" hidden="1" customHeight="1">
      <c r="A154" s="23" t="s">
        <v>1329</v>
      </c>
      <c r="B154" s="22" t="s">
        <v>1389</v>
      </c>
      <c r="C154" s="82"/>
      <c r="D154" s="82"/>
    </row>
    <row r="155" spans="1:4" ht="105" hidden="1" customHeight="1">
      <c r="A155" s="23" t="s">
        <v>1330</v>
      </c>
      <c r="B155" s="22" t="s">
        <v>1390</v>
      </c>
      <c r="C155" s="83"/>
      <c r="D155" s="238"/>
    </row>
    <row r="156" spans="1:4" ht="60" hidden="1" customHeight="1">
      <c r="A156" s="23" t="s">
        <v>993</v>
      </c>
      <c r="B156" s="22" t="s">
        <v>1391</v>
      </c>
      <c r="C156" s="82"/>
      <c r="D156" s="238"/>
    </row>
    <row r="157" spans="1:4" ht="80.25" hidden="1" customHeight="1">
      <c r="A157" s="23" t="s">
        <v>237</v>
      </c>
      <c r="B157" s="22" t="s">
        <v>1802</v>
      </c>
      <c r="C157" s="83"/>
      <c r="D157" s="238"/>
    </row>
    <row r="158" spans="1:4" ht="56.25" hidden="1">
      <c r="A158" s="23" t="s">
        <v>238</v>
      </c>
      <c r="B158" s="22" t="s">
        <v>239</v>
      </c>
      <c r="C158" s="82">
        <f>C159+C160+C164+C166+C175+C178+C181+C185+C191+C197+C201+C207</f>
        <v>0</v>
      </c>
      <c r="D158" s="238"/>
    </row>
    <row r="159" spans="1:4" ht="37.5" hidden="1">
      <c r="A159" s="23" t="s">
        <v>240</v>
      </c>
      <c r="B159" s="22" t="s">
        <v>665</v>
      </c>
      <c r="C159" s="83"/>
      <c r="D159" s="238"/>
    </row>
    <row r="160" spans="1:4" hidden="1">
      <c r="A160" s="23" t="s">
        <v>666</v>
      </c>
      <c r="B160" s="22" t="s">
        <v>418</v>
      </c>
      <c r="C160" s="82">
        <f>C161+C162+C163</f>
        <v>0</v>
      </c>
      <c r="D160" s="238"/>
    </row>
    <row r="161" spans="1:4" hidden="1">
      <c r="A161" s="23" t="s">
        <v>419</v>
      </c>
      <c r="B161" s="22" t="s">
        <v>420</v>
      </c>
      <c r="C161" s="83"/>
      <c r="D161" s="238"/>
    </row>
    <row r="162" spans="1:4" hidden="1">
      <c r="A162" s="23" t="s">
        <v>421</v>
      </c>
      <c r="B162" s="22" t="s">
        <v>422</v>
      </c>
      <c r="C162" s="83"/>
      <c r="D162" s="238"/>
    </row>
    <row r="163" spans="1:4" hidden="1">
      <c r="A163" s="23" t="s">
        <v>423</v>
      </c>
      <c r="B163" s="22" t="s">
        <v>424</v>
      </c>
      <c r="C163" s="83"/>
      <c r="D163" s="238"/>
    </row>
    <row r="164" spans="1:4" hidden="1">
      <c r="A164" s="23" t="s">
        <v>425</v>
      </c>
      <c r="B164" s="22" t="s">
        <v>426</v>
      </c>
      <c r="C164" s="82">
        <f>C165</f>
        <v>0</v>
      </c>
      <c r="D164" s="238"/>
    </row>
    <row r="165" spans="1:4" hidden="1">
      <c r="A165" s="23" t="s">
        <v>427</v>
      </c>
      <c r="B165" s="22" t="s">
        <v>428</v>
      </c>
      <c r="C165" s="83"/>
      <c r="D165" s="238"/>
    </row>
    <row r="166" spans="1:4" hidden="1">
      <c r="A166" s="23" t="s">
        <v>429</v>
      </c>
      <c r="B166" s="22" t="s">
        <v>430</v>
      </c>
      <c r="C166" s="82">
        <f>C167+C168+C169+C170+C171+C172+C173+C174</f>
        <v>0</v>
      </c>
      <c r="D166" s="238"/>
    </row>
    <row r="167" spans="1:4" ht="37.5" hidden="1">
      <c r="A167" s="23" t="s">
        <v>1724</v>
      </c>
      <c r="B167" s="22" t="s">
        <v>1725</v>
      </c>
      <c r="C167" s="83"/>
      <c r="D167" s="238"/>
    </row>
    <row r="168" spans="1:4" hidden="1">
      <c r="A168" s="23" t="s">
        <v>1726</v>
      </c>
      <c r="B168" s="22" t="s">
        <v>1727</v>
      </c>
      <c r="C168" s="83"/>
      <c r="D168" s="238"/>
    </row>
    <row r="169" spans="1:4" hidden="1">
      <c r="A169" s="23" t="s">
        <v>1728</v>
      </c>
      <c r="B169" s="22" t="s">
        <v>1729</v>
      </c>
      <c r="C169" s="83"/>
      <c r="D169" s="238"/>
    </row>
    <row r="170" spans="1:4" ht="56.25" hidden="1">
      <c r="A170" s="23" t="s">
        <v>1730</v>
      </c>
      <c r="B170" s="22" t="s">
        <v>1731</v>
      </c>
      <c r="C170" s="83"/>
      <c r="D170" s="238"/>
    </row>
    <row r="171" spans="1:4" hidden="1">
      <c r="A171" s="23" t="s">
        <v>1424</v>
      </c>
      <c r="B171" s="22" t="s">
        <v>1425</v>
      </c>
      <c r="C171" s="83"/>
      <c r="D171" s="238"/>
    </row>
    <row r="172" spans="1:4" ht="37.5" hidden="1">
      <c r="A172" s="23" t="s">
        <v>1426</v>
      </c>
      <c r="B172" s="22" t="s">
        <v>662</v>
      </c>
      <c r="C172" s="83"/>
      <c r="D172" s="238"/>
    </row>
    <row r="173" spans="1:4" ht="37.5" hidden="1">
      <c r="A173" s="23" t="s">
        <v>663</v>
      </c>
      <c r="B173" s="22" t="s">
        <v>664</v>
      </c>
      <c r="C173" s="83"/>
      <c r="D173" s="238"/>
    </row>
    <row r="174" spans="1:4" ht="37.5" hidden="1">
      <c r="A174" s="23" t="s">
        <v>1797</v>
      </c>
      <c r="B174" s="22" t="s">
        <v>1798</v>
      </c>
      <c r="C174" s="83"/>
      <c r="D174" s="238"/>
    </row>
    <row r="175" spans="1:4" ht="37.5" hidden="1">
      <c r="A175" s="23" t="s">
        <v>1799</v>
      </c>
      <c r="B175" s="22" t="s">
        <v>1800</v>
      </c>
      <c r="C175" s="82">
        <f>C176+C177</f>
        <v>0</v>
      </c>
      <c r="D175" s="238"/>
    </row>
    <row r="176" spans="1:4" ht="37.5" hidden="1">
      <c r="A176" s="23" t="s">
        <v>1801</v>
      </c>
      <c r="B176" s="22" t="s">
        <v>704</v>
      </c>
      <c r="C176" s="83"/>
      <c r="D176" s="238"/>
    </row>
    <row r="177" spans="1:4" ht="37.5" hidden="1">
      <c r="A177" s="23" t="s">
        <v>705</v>
      </c>
      <c r="B177" s="22" t="s">
        <v>706</v>
      </c>
      <c r="C177" s="83"/>
      <c r="D177" s="238"/>
    </row>
    <row r="178" spans="1:4" ht="37.5" hidden="1">
      <c r="A178" s="23" t="s">
        <v>707</v>
      </c>
      <c r="B178" s="22" t="s">
        <v>708</v>
      </c>
      <c r="C178" s="82">
        <f>C179+C180</f>
        <v>0</v>
      </c>
      <c r="D178" s="238"/>
    </row>
    <row r="179" spans="1:4" hidden="1">
      <c r="A179" s="23" t="s">
        <v>1428</v>
      </c>
      <c r="B179" s="22" t="s">
        <v>1429</v>
      </c>
      <c r="C179" s="83"/>
      <c r="D179" s="238"/>
    </row>
    <row r="180" spans="1:4" hidden="1">
      <c r="A180" s="23" t="s">
        <v>1430</v>
      </c>
      <c r="B180" s="22" t="s">
        <v>1431</v>
      </c>
      <c r="C180" s="83"/>
      <c r="D180" s="238"/>
    </row>
    <row r="181" spans="1:4" ht="37.5" hidden="1">
      <c r="A181" s="23" t="s">
        <v>1432</v>
      </c>
      <c r="B181" s="22" t="s">
        <v>1433</v>
      </c>
      <c r="C181" s="82">
        <f>C182+C183+C184</f>
        <v>0</v>
      </c>
      <c r="D181" s="238"/>
    </row>
    <row r="182" spans="1:4" ht="37.5" hidden="1">
      <c r="A182" s="23" t="s">
        <v>1434</v>
      </c>
      <c r="B182" s="22" t="s">
        <v>1435</v>
      </c>
      <c r="C182" s="83"/>
      <c r="D182" s="238"/>
    </row>
    <row r="183" spans="1:4" ht="93.75" hidden="1">
      <c r="A183" s="23" t="s">
        <v>757</v>
      </c>
      <c r="B183" s="22" t="s">
        <v>758</v>
      </c>
      <c r="C183" s="83"/>
      <c r="D183" s="238"/>
    </row>
    <row r="184" spans="1:4" ht="93.75" hidden="1">
      <c r="A184" s="23" t="s">
        <v>248</v>
      </c>
      <c r="B184" s="22" t="s">
        <v>249</v>
      </c>
      <c r="C184" s="83"/>
      <c r="D184" s="238"/>
    </row>
    <row r="185" spans="1:4" hidden="1">
      <c r="A185" s="23" t="s">
        <v>250</v>
      </c>
      <c r="B185" s="22" t="s">
        <v>251</v>
      </c>
      <c r="C185" s="82">
        <f>C186+C187+C188+C189+C190</f>
        <v>0</v>
      </c>
      <c r="D185" s="238"/>
    </row>
    <row r="186" spans="1:4" hidden="1">
      <c r="A186" s="23" t="s">
        <v>252</v>
      </c>
      <c r="B186" s="22" t="s">
        <v>1331</v>
      </c>
      <c r="C186" s="83"/>
      <c r="D186" s="238"/>
    </row>
    <row r="187" spans="1:4" ht="37.5" hidden="1">
      <c r="A187" s="23" t="s">
        <v>442</v>
      </c>
      <c r="B187" s="22" t="s">
        <v>443</v>
      </c>
      <c r="C187" s="83"/>
      <c r="D187" s="238"/>
    </row>
    <row r="188" spans="1:4" hidden="1">
      <c r="A188" s="23" t="s">
        <v>444</v>
      </c>
      <c r="B188" s="22" t="s">
        <v>445</v>
      </c>
      <c r="C188" s="83"/>
      <c r="D188" s="238"/>
    </row>
    <row r="189" spans="1:4" ht="37.5" hidden="1">
      <c r="A189" s="23" t="s">
        <v>446</v>
      </c>
      <c r="B189" s="22" t="s">
        <v>447</v>
      </c>
      <c r="C189" s="83"/>
      <c r="D189" s="238"/>
    </row>
    <row r="190" spans="1:4" ht="37.5" hidden="1">
      <c r="A190" s="23" t="s">
        <v>448</v>
      </c>
      <c r="B190" s="22" t="s">
        <v>779</v>
      </c>
      <c r="C190" s="83"/>
      <c r="D190" s="238"/>
    </row>
    <row r="191" spans="1:4" ht="37.5" hidden="1">
      <c r="A191" s="23" t="s">
        <v>990</v>
      </c>
      <c r="B191" s="22" t="s">
        <v>302</v>
      </c>
      <c r="C191" s="82">
        <f>C192+C194+C193+C195+C196</f>
        <v>0</v>
      </c>
      <c r="D191" s="238"/>
    </row>
    <row r="192" spans="1:4" hidden="1">
      <c r="A192" s="23" t="s">
        <v>303</v>
      </c>
      <c r="B192" s="22" t="s">
        <v>304</v>
      </c>
      <c r="C192" s="83"/>
      <c r="D192" s="238"/>
    </row>
    <row r="193" spans="1:4" hidden="1">
      <c r="A193" s="23" t="s">
        <v>305</v>
      </c>
      <c r="B193" s="22" t="s">
        <v>306</v>
      </c>
      <c r="C193" s="83"/>
      <c r="D193" s="238"/>
    </row>
    <row r="194" spans="1:4" ht="56.25" hidden="1">
      <c r="A194" s="23" t="s">
        <v>307</v>
      </c>
      <c r="B194" s="22" t="s">
        <v>308</v>
      </c>
      <c r="C194" s="83"/>
      <c r="D194" s="238"/>
    </row>
    <row r="195" spans="1:4" ht="56.25" hidden="1">
      <c r="A195" s="23" t="s">
        <v>73</v>
      </c>
      <c r="B195" s="22" t="s">
        <v>74</v>
      </c>
      <c r="C195" s="83"/>
      <c r="D195" s="238"/>
    </row>
    <row r="196" spans="1:4" hidden="1">
      <c r="A196" s="23" t="s">
        <v>75</v>
      </c>
      <c r="B196" s="22" t="s">
        <v>76</v>
      </c>
      <c r="C196" s="83"/>
      <c r="D196" s="238"/>
    </row>
    <row r="197" spans="1:4" ht="37.5" hidden="1">
      <c r="A197" s="23" t="s">
        <v>460</v>
      </c>
      <c r="B197" s="22" t="s">
        <v>870</v>
      </c>
      <c r="C197" s="82">
        <f>C198+C199+C200</f>
        <v>0</v>
      </c>
      <c r="D197" s="238"/>
    </row>
    <row r="198" spans="1:4" hidden="1">
      <c r="A198" s="23" t="s">
        <v>871</v>
      </c>
      <c r="B198" s="22" t="s">
        <v>872</v>
      </c>
      <c r="C198" s="83"/>
      <c r="D198" s="238"/>
    </row>
    <row r="199" spans="1:4" ht="37.5" hidden="1">
      <c r="A199" s="23" t="s">
        <v>873</v>
      </c>
      <c r="B199" s="22" t="s">
        <v>874</v>
      </c>
      <c r="C199" s="83"/>
      <c r="D199" s="238"/>
    </row>
    <row r="200" spans="1:4" hidden="1">
      <c r="A200" s="23" t="s">
        <v>75</v>
      </c>
      <c r="B200" s="22" t="s">
        <v>875</v>
      </c>
      <c r="C200" s="83"/>
      <c r="D200" s="238"/>
    </row>
    <row r="201" spans="1:4" ht="37.5" hidden="1">
      <c r="A201" s="23" t="s">
        <v>876</v>
      </c>
      <c r="B201" s="22" t="s">
        <v>877</v>
      </c>
      <c r="C201" s="82">
        <f>C202+C203+C204+C205+C206</f>
        <v>0</v>
      </c>
      <c r="D201" s="238"/>
    </row>
    <row r="202" spans="1:4" hidden="1">
      <c r="A202" s="23" t="s">
        <v>878</v>
      </c>
      <c r="B202" s="22" t="s">
        <v>879</v>
      </c>
      <c r="C202" s="83"/>
      <c r="D202" s="238"/>
    </row>
    <row r="203" spans="1:4" hidden="1">
      <c r="A203" s="23" t="s">
        <v>880</v>
      </c>
      <c r="B203" s="22" t="s">
        <v>881</v>
      </c>
      <c r="C203" s="83"/>
      <c r="D203" s="238"/>
    </row>
    <row r="204" spans="1:4" ht="75" hidden="1">
      <c r="A204" s="23" t="s">
        <v>1094</v>
      </c>
      <c r="B204" s="22" t="s">
        <v>1095</v>
      </c>
      <c r="C204" s="83"/>
      <c r="D204" s="238"/>
    </row>
    <row r="205" spans="1:4" ht="37.5" hidden="1">
      <c r="A205" s="23" t="s">
        <v>1096</v>
      </c>
      <c r="B205" s="22" t="s">
        <v>367</v>
      </c>
      <c r="C205" s="83"/>
      <c r="D205" s="238"/>
    </row>
    <row r="206" spans="1:4" hidden="1">
      <c r="A206" s="23" t="s">
        <v>368</v>
      </c>
      <c r="B206" s="22" t="s">
        <v>369</v>
      </c>
      <c r="C206" s="83"/>
      <c r="D206" s="238"/>
    </row>
    <row r="207" spans="1:4" hidden="1">
      <c r="A207" s="23" t="s">
        <v>370</v>
      </c>
      <c r="B207" s="22" t="s">
        <v>371</v>
      </c>
      <c r="C207" s="82">
        <f>C208+C209+C210+C211+C212</f>
        <v>0</v>
      </c>
      <c r="D207" s="238"/>
    </row>
    <row r="208" spans="1:4" ht="37.5" hidden="1">
      <c r="A208" s="23" t="s">
        <v>1732</v>
      </c>
      <c r="B208" s="22" t="s">
        <v>1733</v>
      </c>
      <c r="C208" s="83"/>
      <c r="D208" s="238"/>
    </row>
    <row r="209" spans="1:4" ht="37.5" hidden="1">
      <c r="A209" s="23" t="s">
        <v>1734</v>
      </c>
      <c r="B209" s="22" t="s">
        <v>1735</v>
      </c>
      <c r="C209" s="83"/>
      <c r="D209" s="238"/>
    </row>
    <row r="210" spans="1:4" ht="37.5" hidden="1">
      <c r="A210" s="23" t="s">
        <v>1736</v>
      </c>
      <c r="B210" s="22" t="s">
        <v>1737</v>
      </c>
      <c r="C210" s="83"/>
      <c r="D210" s="238"/>
    </row>
    <row r="211" spans="1:4" ht="56.25" hidden="1">
      <c r="A211" s="23" t="s">
        <v>1738</v>
      </c>
      <c r="B211" s="22" t="s">
        <v>1739</v>
      </c>
      <c r="C211" s="83"/>
      <c r="D211" s="238"/>
    </row>
    <row r="212" spans="1:4" ht="93.75" hidden="1">
      <c r="A212" s="23" t="s">
        <v>1740</v>
      </c>
      <c r="B212" s="22" t="s">
        <v>1741</v>
      </c>
      <c r="C212" s="83"/>
      <c r="D212" s="238"/>
    </row>
    <row r="213" spans="1:4" ht="37.5" hidden="1">
      <c r="A213" s="23" t="s">
        <v>1742</v>
      </c>
      <c r="B213" s="22" t="s">
        <v>1743</v>
      </c>
      <c r="C213" s="82">
        <f>C214+C221+C222+C223+C224+C225+C226</f>
        <v>0</v>
      </c>
      <c r="D213" s="238"/>
    </row>
    <row r="214" spans="1:4" hidden="1">
      <c r="A214" s="23" t="s">
        <v>1744</v>
      </c>
      <c r="B214" s="22" t="s">
        <v>1745</v>
      </c>
      <c r="C214" s="82">
        <f>C215+C216</f>
        <v>0</v>
      </c>
      <c r="D214" s="238"/>
    </row>
    <row r="215" spans="1:4" hidden="1">
      <c r="A215" s="23" t="s">
        <v>1746</v>
      </c>
      <c r="B215" s="22" t="s">
        <v>946</v>
      </c>
      <c r="C215" s="83"/>
      <c r="D215" s="238"/>
    </row>
    <row r="216" spans="1:4" hidden="1">
      <c r="A216" s="23" t="s">
        <v>947</v>
      </c>
      <c r="B216" s="22" t="s">
        <v>948</v>
      </c>
      <c r="C216" s="82">
        <f>C217+C218+C219+C220</f>
        <v>0</v>
      </c>
      <c r="D216" s="238"/>
    </row>
    <row r="217" spans="1:4" hidden="1">
      <c r="A217" s="23" t="s">
        <v>949</v>
      </c>
      <c r="B217" s="22" t="s">
        <v>950</v>
      </c>
      <c r="C217" s="83"/>
      <c r="D217" s="238"/>
    </row>
    <row r="218" spans="1:4" hidden="1">
      <c r="A218" s="23" t="s">
        <v>951</v>
      </c>
      <c r="B218" s="22" t="s">
        <v>952</v>
      </c>
      <c r="C218" s="83"/>
      <c r="D218" s="238"/>
    </row>
    <row r="219" spans="1:4" ht="37.5" hidden="1">
      <c r="A219" s="23" t="s">
        <v>1547</v>
      </c>
      <c r="B219" s="22" t="s">
        <v>1548</v>
      </c>
      <c r="C219" s="83"/>
      <c r="D219" s="238"/>
    </row>
    <row r="220" spans="1:4" hidden="1">
      <c r="A220" s="23" t="s">
        <v>1549</v>
      </c>
      <c r="B220" s="22" t="s">
        <v>1550</v>
      </c>
      <c r="C220" s="83"/>
      <c r="D220" s="238"/>
    </row>
    <row r="221" spans="1:4" hidden="1">
      <c r="A221" s="23" t="s">
        <v>1551</v>
      </c>
      <c r="B221" s="22" t="s">
        <v>1552</v>
      </c>
      <c r="C221" s="83"/>
      <c r="D221" s="238"/>
    </row>
    <row r="222" spans="1:4" ht="56.25" hidden="1">
      <c r="A222" s="23" t="s">
        <v>1553</v>
      </c>
      <c r="B222" s="22" t="s">
        <v>1554</v>
      </c>
      <c r="C222" s="83"/>
      <c r="D222" s="238"/>
    </row>
    <row r="223" spans="1:4" ht="75" hidden="1">
      <c r="A223" s="23" t="s">
        <v>646</v>
      </c>
      <c r="B223" s="22" t="s">
        <v>647</v>
      </c>
      <c r="C223" s="83"/>
      <c r="D223" s="238"/>
    </row>
    <row r="224" spans="1:4" hidden="1">
      <c r="A224" s="23" t="s">
        <v>648</v>
      </c>
      <c r="B224" s="22" t="s">
        <v>649</v>
      </c>
      <c r="C224" s="83"/>
      <c r="D224" s="238"/>
    </row>
    <row r="225" spans="1:4" ht="75" hidden="1">
      <c r="A225" s="23" t="s">
        <v>650</v>
      </c>
      <c r="B225" s="22" t="s">
        <v>651</v>
      </c>
      <c r="C225" s="83"/>
      <c r="D225" s="238"/>
    </row>
    <row r="226" spans="1:4" ht="30.75" hidden="1" customHeight="1">
      <c r="A226" s="23" t="s">
        <v>652</v>
      </c>
      <c r="B226" s="22" t="s">
        <v>1362</v>
      </c>
      <c r="C226" s="83"/>
      <c r="D226" s="238"/>
    </row>
    <row r="227" spans="1:4" ht="58.5" hidden="1" customHeight="1">
      <c r="A227" s="23" t="s">
        <v>238</v>
      </c>
      <c r="B227" s="22" t="s">
        <v>239</v>
      </c>
      <c r="C227" s="83">
        <f>C228</f>
        <v>0</v>
      </c>
      <c r="D227" s="238"/>
    </row>
    <row r="228" spans="1:4" ht="30.75" hidden="1" customHeight="1">
      <c r="A228" s="23" t="s">
        <v>1363</v>
      </c>
      <c r="B228" s="22" t="s">
        <v>1364</v>
      </c>
      <c r="C228" s="83"/>
      <c r="D228" s="238"/>
    </row>
    <row r="229" spans="1:4" ht="30.75" hidden="1" customHeight="1">
      <c r="A229" s="23" t="s">
        <v>1365</v>
      </c>
      <c r="B229" s="22" t="s">
        <v>1366</v>
      </c>
      <c r="C229" s="83"/>
      <c r="D229" s="238"/>
    </row>
    <row r="230" spans="1:4" ht="57" hidden="1" customHeight="1">
      <c r="A230" s="23" t="s">
        <v>238</v>
      </c>
      <c r="B230" s="22" t="s">
        <v>462</v>
      </c>
      <c r="C230" s="132">
        <f>C231</f>
        <v>0</v>
      </c>
      <c r="D230" s="238"/>
    </row>
    <row r="231" spans="1:4" ht="38.25" hidden="1" customHeight="1">
      <c r="A231" s="23" t="s">
        <v>876</v>
      </c>
      <c r="B231" s="22" t="s">
        <v>463</v>
      </c>
      <c r="C231" s="132">
        <f>C232</f>
        <v>0</v>
      </c>
      <c r="D231" s="238"/>
    </row>
    <row r="232" spans="1:4" ht="38.25" hidden="1" customHeight="1">
      <c r="A232" s="23" t="s">
        <v>1365</v>
      </c>
      <c r="B232" s="22" t="s">
        <v>464</v>
      </c>
      <c r="C232" s="83"/>
      <c r="D232" s="238"/>
    </row>
    <row r="233" spans="1:4" ht="59.25" hidden="1" customHeight="1">
      <c r="A233" s="23" t="s">
        <v>238</v>
      </c>
      <c r="B233" s="22" t="s">
        <v>462</v>
      </c>
      <c r="C233" s="83"/>
      <c r="D233" s="238"/>
    </row>
    <row r="234" spans="1:4" ht="27" hidden="1" customHeight="1">
      <c r="A234" s="23" t="s">
        <v>274</v>
      </c>
      <c r="B234" s="22" t="s">
        <v>275</v>
      </c>
      <c r="C234" s="83"/>
      <c r="D234" s="238"/>
    </row>
    <row r="235" spans="1:4" ht="38.25" hidden="1" customHeight="1">
      <c r="A235" s="23" t="s">
        <v>1365</v>
      </c>
      <c r="B235" s="22" t="s">
        <v>276</v>
      </c>
      <c r="C235" s="83"/>
      <c r="D235" s="238"/>
    </row>
    <row r="236" spans="1:4" ht="56.25" hidden="1">
      <c r="A236" s="23" t="s">
        <v>50</v>
      </c>
      <c r="B236" s="22" t="s">
        <v>1803</v>
      </c>
      <c r="C236" s="82"/>
      <c r="D236" s="82"/>
    </row>
    <row r="237" spans="1:4" ht="56.25" hidden="1">
      <c r="A237" s="23" t="s">
        <v>51</v>
      </c>
      <c r="B237" s="22" t="s">
        <v>52</v>
      </c>
      <c r="C237" s="82"/>
      <c r="D237" s="238"/>
    </row>
    <row r="238" spans="1:4" ht="56.25" hidden="1">
      <c r="A238" s="23" t="s">
        <v>1676</v>
      </c>
      <c r="B238" s="22" t="s">
        <v>1677</v>
      </c>
      <c r="C238" s="83"/>
      <c r="D238" s="238"/>
    </row>
    <row r="239" spans="1:4" ht="56.25" hidden="1">
      <c r="A239" s="23" t="s">
        <v>1678</v>
      </c>
      <c r="B239" s="22" t="s">
        <v>1679</v>
      </c>
      <c r="C239" s="83"/>
      <c r="D239" s="238"/>
    </row>
    <row r="240" spans="1:4" ht="56.25" hidden="1">
      <c r="A240" s="23" t="s">
        <v>617</v>
      </c>
      <c r="B240" s="22" t="s">
        <v>618</v>
      </c>
      <c r="C240" s="83"/>
      <c r="D240" s="238"/>
    </row>
    <row r="241" spans="1:4" ht="56.25" hidden="1">
      <c r="A241" s="23" t="s">
        <v>149</v>
      </c>
      <c r="B241" s="22" t="s">
        <v>150</v>
      </c>
      <c r="C241" s="83"/>
      <c r="D241" s="238"/>
    </row>
    <row r="242" spans="1:4" ht="56.25" hidden="1">
      <c r="A242" s="23" t="s">
        <v>151</v>
      </c>
      <c r="B242" s="22" t="s">
        <v>152</v>
      </c>
      <c r="C242" s="83"/>
      <c r="D242" s="238"/>
    </row>
    <row r="243" spans="1:4" ht="56.25" hidden="1">
      <c r="A243" s="23" t="s">
        <v>1085</v>
      </c>
      <c r="B243" s="22" t="s">
        <v>1086</v>
      </c>
      <c r="C243" s="83"/>
      <c r="D243" s="238"/>
    </row>
    <row r="244" spans="1:4" hidden="1">
      <c r="A244" s="23" t="s">
        <v>1405</v>
      </c>
      <c r="B244" s="22" t="s">
        <v>1406</v>
      </c>
      <c r="C244" s="82"/>
      <c r="D244" s="238"/>
    </row>
    <row r="245" spans="1:4" hidden="1">
      <c r="A245" s="23" t="s">
        <v>1407</v>
      </c>
      <c r="B245" s="22" t="s">
        <v>1408</v>
      </c>
      <c r="C245" s="82"/>
      <c r="D245" s="238"/>
    </row>
    <row r="246" spans="1:4" ht="37.5" hidden="1">
      <c r="A246" s="23" t="s">
        <v>1409</v>
      </c>
      <c r="B246" s="22" t="s">
        <v>1410</v>
      </c>
      <c r="C246" s="83"/>
      <c r="D246" s="238"/>
    </row>
    <row r="247" spans="1:4" ht="56.25" hidden="1">
      <c r="A247" s="23" t="s">
        <v>904</v>
      </c>
      <c r="B247" s="22" t="s">
        <v>905</v>
      </c>
      <c r="C247" s="83"/>
      <c r="D247" s="238"/>
    </row>
    <row r="248" spans="1:4" ht="37.5" hidden="1">
      <c r="A248" s="23" t="s">
        <v>906</v>
      </c>
      <c r="B248" s="22" t="s">
        <v>907</v>
      </c>
      <c r="C248" s="83"/>
      <c r="D248" s="238"/>
    </row>
    <row r="249" spans="1:4" ht="37.5" hidden="1">
      <c r="A249" s="23" t="s">
        <v>494</v>
      </c>
      <c r="B249" s="22" t="s">
        <v>495</v>
      </c>
      <c r="C249" s="83"/>
      <c r="D249" s="238"/>
    </row>
    <row r="250" spans="1:4" ht="37.5" hidden="1">
      <c r="A250" s="23" t="s">
        <v>496</v>
      </c>
      <c r="B250" s="22" t="s">
        <v>1367</v>
      </c>
      <c r="C250" s="83"/>
      <c r="D250" s="238"/>
    </row>
    <row r="251" spans="1:4" ht="37.5" hidden="1">
      <c r="A251" s="23" t="s">
        <v>1368</v>
      </c>
      <c r="B251" s="22" t="s">
        <v>926</v>
      </c>
      <c r="C251" s="83"/>
      <c r="D251" s="238"/>
    </row>
    <row r="252" spans="1:4" ht="37.5" hidden="1">
      <c r="A252" s="23" t="s">
        <v>927</v>
      </c>
      <c r="B252" s="22" t="s">
        <v>928</v>
      </c>
      <c r="C252" s="83"/>
      <c r="D252" s="238"/>
    </row>
    <row r="253" spans="1:4" ht="75" hidden="1">
      <c r="A253" s="23" t="s">
        <v>929</v>
      </c>
      <c r="B253" s="22" t="s">
        <v>930</v>
      </c>
      <c r="C253" s="83"/>
      <c r="D253" s="238"/>
    </row>
    <row r="254" spans="1:4" ht="75" hidden="1">
      <c r="A254" s="23" t="s">
        <v>931</v>
      </c>
      <c r="B254" s="22" t="s">
        <v>932</v>
      </c>
      <c r="C254" s="83"/>
      <c r="D254" s="238"/>
    </row>
    <row r="255" spans="1:4" ht="37.5" hidden="1">
      <c r="A255" s="23" t="s">
        <v>933</v>
      </c>
      <c r="B255" s="22" t="s">
        <v>934</v>
      </c>
      <c r="C255" s="82"/>
      <c r="D255" s="238"/>
    </row>
    <row r="256" spans="1:4" ht="75" hidden="1">
      <c r="A256" s="23" t="s">
        <v>232</v>
      </c>
      <c r="B256" s="22" t="s">
        <v>233</v>
      </c>
      <c r="C256" s="83"/>
      <c r="D256" s="238"/>
    </row>
    <row r="257" spans="1:4" ht="112.5" hidden="1">
      <c r="A257" s="23" t="s">
        <v>234</v>
      </c>
      <c r="B257" s="22" t="s">
        <v>859</v>
      </c>
      <c r="C257" s="83"/>
      <c r="D257" s="238"/>
    </row>
    <row r="258" spans="1:4" ht="37.5" hidden="1">
      <c r="A258" s="23" t="s">
        <v>1309</v>
      </c>
      <c r="B258" s="22" t="s">
        <v>1310</v>
      </c>
      <c r="C258" s="82"/>
      <c r="D258" s="238"/>
    </row>
    <row r="259" spans="1:4" ht="56.25" hidden="1">
      <c r="A259" s="23" t="s">
        <v>976</v>
      </c>
      <c r="B259" s="22" t="s">
        <v>977</v>
      </c>
      <c r="C259" s="83"/>
      <c r="D259" s="238"/>
    </row>
    <row r="260" spans="1:4" ht="56.25" hidden="1">
      <c r="A260" s="23" t="s">
        <v>978</v>
      </c>
      <c r="B260" s="22" t="s">
        <v>979</v>
      </c>
      <c r="C260" s="83"/>
      <c r="D260" s="238"/>
    </row>
    <row r="261" spans="1:4" ht="56.25" hidden="1">
      <c r="A261" s="23" t="s">
        <v>1279</v>
      </c>
      <c r="B261" s="22" t="s">
        <v>1280</v>
      </c>
      <c r="C261" s="82"/>
      <c r="D261" s="238"/>
    </row>
    <row r="262" spans="1:4" ht="56.25" hidden="1">
      <c r="A262" s="23" t="s">
        <v>1281</v>
      </c>
      <c r="B262" s="22" t="s">
        <v>1282</v>
      </c>
      <c r="C262" s="83"/>
      <c r="D262" s="238"/>
    </row>
    <row r="263" spans="1:4" ht="56.25" hidden="1">
      <c r="A263" s="23" t="s">
        <v>1283</v>
      </c>
      <c r="B263" s="22" t="s">
        <v>1284</v>
      </c>
      <c r="C263" s="83"/>
      <c r="D263" s="238"/>
    </row>
    <row r="264" spans="1:4" ht="56.25" hidden="1">
      <c r="A264" s="23" t="s">
        <v>1285</v>
      </c>
      <c r="B264" s="22" t="s">
        <v>1286</v>
      </c>
      <c r="C264" s="83"/>
      <c r="D264" s="238"/>
    </row>
    <row r="265" spans="1:4" ht="56.25" hidden="1">
      <c r="A265" s="23" t="s">
        <v>1287</v>
      </c>
      <c r="B265" s="22" t="s">
        <v>1592</v>
      </c>
      <c r="C265" s="83"/>
      <c r="D265" s="238"/>
    </row>
    <row r="266" spans="1:4" ht="56.25" hidden="1">
      <c r="A266" s="23" t="s">
        <v>1593</v>
      </c>
      <c r="B266" s="22" t="s">
        <v>1594</v>
      </c>
      <c r="C266" s="83"/>
      <c r="D266" s="238"/>
    </row>
    <row r="267" spans="1:4" ht="56.25" hidden="1">
      <c r="A267" s="23" t="s">
        <v>1422</v>
      </c>
      <c r="B267" s="22" t="s">
        <v>109</v>
      </c>
      <c r="C267" s="83"/>
      <c r="D267" s="238"/>
    </row>
    <row r="268" spans="1:4" ht="37.5" hidden="1">
      <c r="A268" s="23" t="s">
        <v>733</v>
      </c>
      <c r="B268" s="22" t="s">
        <v>734</v>
      </c>
      <c r="C268" s="82"/>
      <c r="D268" s="238"/>
    </row>
    <row r="269" spans="1:4" ht="56.25" hidden="1">
      <c r="A269" s="23" t="s">
        <v>735</v>
      </c>
      <c r="B269" s="22" t="s">
        <v>736</v>
      </c>
      <c r="C269" s="83"/>
      <c r="D269" s="238"/>
    </row>
    <row r="270" spans="1:4" ht="56.25" hidden="1">
      <c r="A270" s="23" t="s">
        <v>394</v>
      </c>
      <c r="B270" s="22" t="s">
        <v>395</v>
      </c>
      <c r="C270" s="83"/>
      <c r="D270" s="238"/>
    </row>
    <row r="271" spans="1:4" ht="56.25" hidden="1">
      <c r="A271" s="23" t="s">
        <v>396</v>
      </c>
      <c r="B271" s="22" t="s">
        <v>397</v>
      </c>
      <c r="C271" s="83"/>
      <c r="D271" s="238"/>
    </row>
    <row r="272" spans="1:4" ht="56.25" hidden="1">
      <c r="A272" s="23" t="s">
        <v>461</v>
      </c>
      <c r="B272" s="22" t="s">
        <v>842</v>
      </c>
      <c r="C272" s="83"/>
      <c r="D272" s="238"/>
    </row>
    <row r="273" spans="1:9" ht="56.25" hidden="1">
      <c r="A273" s="23" t="s">
        <v>64</v>
      </c>
      <c r="B273" s="22" t="s">
        <v>65</v>
      </c>
      <c r="C273" s="83"/>
      <c r="D273" s="238"/>
    </row>
    <row r="274" spans="1:9" ht="56.25" hidden="1">
      <c r="A274" s="23" t="s">
        <v>66</v>
      </c>
      <c r="B274" s="22" t="s">
        <v>67</v>
      </c>
      <c r="C274" s="83"/>
      <c r="D274" s="238"/>
    </row>
    <row r="275" spans="1:9" hidden="1">
      <c r="A275" s="23" t="s">
        <v>68</v>
      </c>
      <c r="B275" s="22" t="s">
        <v>69</v>
      </c>
      <c r="C275" s="82"/>
      <c r="D275" s="238"/>
    </row>
    <row r="276" spans="1:9" ht="56.25" hidden="1">
      <c r="A276" s="23" t="s">
        <v>135</v>
      </c>
      <c r="B276" s="22" t="s">
        <v>136</v>
      </c>
      <c r="C276" s="83"/>
      <c r="D276" s="238"/>
    </row>
    <row r="277" spans="1:9" ht="75" hidden="1">
      <c r="A277" s="23" t="s">
        <v>1000</v>
      </c>
      <c r="B277" s="22" t="s">
        <v>1001</v>
      </c>
      <c r="C277" s="83"/>
      <c r="D277" s="238"/>
    </row>
    <row r="278" spans="1:9" ht="75" hidden="1">
      <c r="A278" s="23" t="s">
        <v>1002</v>
      </c>
      <c r="B278" s="22" t="s">
        <v>1003</v>
      </c>
      <c r="C278" s="83"/>
      <c r="D278" s="238"/>
    </row>
    <row r="279" spans="1:9" ht="116.25" hidden="1" customHeight="1">
      <c r="A279" s="23" t="s">
        <v>253</v>
      </c>
      <c r="B279" s="22" t="s">
        <v>1804</v>
      </c>
      <c r="C279" s="82"/>
      <c r="D279" s="82"/>
      <c r="I279" s="187"/>
    </row>
    <row r="280" spans="1:9" ht="97.5" hidden="1" customHeight="1">
      <c r="A280" s="23" t="s">
        <v>431</v>
      </c>
      <c r="B280" s="22" t="s">
        <v>1805</v>
      </c>
      <c r="C280" s="82"/>
      <c r="D280" s="82"/>
    </row>
    <row r="281" spans="1:9" ht="70.5" hidden="1" customHeight="1">
      <c r="A281" s="23" t="s">
        <v>1164</v>
      </c>
      <c r="B281" s="22" t="s">
        <v>1165</v>
      </c>
      <c r="C281" s="83"/>
      <c r="D281" s="238"/>
    </row>
    <row r="282" spans="1:9" ht="112.5" hidden="1">
      <c r="A282" s="23" t="s">
        <v>186</v>
      </c>
      <c r="B282" s="22" t="s">
        <v>79</v>
      </c>
      <c r="C282" s="83"/>
      <c r="D282" s="238"/>
    </row>
    <row r="283" spans="1:9" ht="93.75" hidden="1">
      <c r="A283" s="23" t="s">
        <v>198</v>
      </c>
      <c r="B283" s="22" t="s">
        <v>199</v>
      </c>
      <c r="C283" s="83"/>
      <c r="D283" s="238"/>
    </row>
    <row r="284" spans="1:9" ht="112.5" hidden="1">
      <c r="A284" s="23" t="s">
        <v>1628</v>
      </c>
      <c r="B284" s="22" t="s">
        <v>1629</v>
      </c>
      <c r="C284" s="83"/>
      <c r="D284" s="238"/>
    </row>
    <row r="285" spans="1:9" ht="93.75" hidden="1">
      <c r="A285" s="23" t="s">
        <v>562</v>
      </c>
      <c r="B285" s="22" t="s">
        <v>563</v>
      </c>
      <c r="C285" s="83"/>
      <c r="D285" s="238"/>
    </row>
    <row r="286" spans="1:9" ht="75" hidden="1">
      <c r="A286" s="23" t="s">
        <v>523</v>
      </c>
      <c r="B286" s="22" t="s">
        <v>524</v>
      </c>
      <c r="C286" s="82"/>
      <c r="D286" s="238"/>
    </row>
    <row r="287" spans="1:9" ht="56.25" hidden="1">
      <c r="A287" s="23" t="s">
        <v>525</v>
      </c>
      <c r="B287" s="22" t="s">
        <v>526</v>
      </c>
      <c r="C287" s="83"/>
      <c r="D287" s="238"/>
    </row>
    <row r="288" spans="1:9" ht="56.25" hidden="1">
      <c r="A288" s="23" t="s">
        <v>527</v>
      </c>
      <c r="B288" s="22" t="s">
        <v>528</v>
      </c>
      <c r="C288" s="83"/>
      <c r="D288" s="238"/>
    </row>
    <row r="289" spans="1:4" ht="56.25" hidden="1">
      <c r="A289" s="23" t="s">
        <v>529</v>
      </c>
      <c r="B289" s="22" t="s">
        <v>530</v>
      </c>
      <c r="C289" s="83"/>
      <c r="D289" s="238"/>
    </row>
    <row r="290" spans="1:4" ht="56.25" hidden="1">
      <c r="A290" s="23" t="s">
        <v>1226</v>
      </c>
      <c r="B290" s="22" t="s">
        <v>1227</v>
      </c>
      <c r="C290" s="83"/>
      <c r="D290" s="238"/>
    </row>
    <row r="291" spans="1:4" ht="56.25" hidden="1">
      <c r="A291" s="23" t="s">
        <v>1228</v>
      </c>
      <c r="B291" s="22" t="s">
        <v>1229</v>
      </c>
      <c r="C291" s="83"/>
      <c r="D291" s="238"/>
    </row>
    <row r="292" spans="1:4" ht="100.5" hidden="1" customHeight="1">
      <c r="A292" s="23" t="s">
        <v>228</v>
      </c>
      <c r="B292" s="22" t="s">
        <v>1179</v>
      </c>
      <c r="C292" s="83"/>
      <c r="D292" s="238"/>
    </row>
    <row r="293" spans="1:4" ht="102" hidden="1" customHeight="1">
      <c r="A293" s="23" t="s">
        <v>1671</v>
      </c>
      <c r="B293" s="22" t="s">
        <v>1806</v>
      </c>
      <c r="C293" s="82"/>
      <c r="D293" s="82"/>
    </row>
    <row r="294" spans="1:4" ht="93.75" hidden="1">
      <c r="A294" s="23" t="s">
        <v>1672</v>
      </c>
      <c r="B294" s="22" t="s">
        <v>1673</v>
      </c>
      <c r="C294" s="82"/>
      <c r="D294" s="238"/>
    </row>
    <row r="295" spans="1:4" ht="75" hidden="1">
      <c r="A295" s="23" t="s">
        <v>1674</v>
      </c>
      <c r="B295" s="22" t="s">
        <v>1675</v>
      </c>
      <c r="C295" s="83"/>
      <c r="D295" s="238"/>
    </row>
    <row r="296" spans="1:4" ht="93.75" hidden="1">
      <c r="A296" s="23" t="s">
        <v>858</v>
      </c>
      <c r="B296" s="22" t="s">
        <v>1712</v>
      </c>
      <c r="C296" s="83"/>
      <c r="D296" s="238"/>
    </row>
    <row r="297" spans="1:4" ht="75" hidden="1">
      <c r="A297" s="23" t="s">
        <v>1144</v>
      </c>
      <c r="B297" s="22" t="s">
        <v>1145</v>
      </c>
      <c r="C297" s="83"/>
      <c r="D297" s="238"/>
    </row>
    <row r="298" spans="1:4" ht="75" hidden="1">
      <c r="A298" s="23" t="s">
        <v>1699</v>
      </c>
      <c r="B298" s="22" t="s">
        <v>1700</v>
      </c>
      <c r="C298" s="83"/>
      <c r="D298" s="238"/>
    </row>
    <row r="299" spans="1:4" ht="93.75" hidden="1">
      <c r="A299" s="23" t="s">
        <v>1701</v>
      </c>
      <c r="B299" s="22" t="s">
        <v>1702</v>
      </c>
      <c r="C299" s="83"/>
      <c r="D299" s="238"/>
    </row>
    <row r="300" spans="1:4" ht="93.75" hidden="1">
      <c r="A300" s="23" t="s">
        <v>1323</v>
      </c>
      <c r="B300" s="22" t="s">
        <v>1324</v>
      </c>
      <c r="C300" s="83"/>
      <c r="D300" s="238"/>
    </row>
    <row r="301" spans="1:4" ht="75" hidden="1">
      <c r="A301" s="23" t="s">
        <v>1325</v>
      </c>
      <c r="B301" s="22" t="s">
        <v>1326</v>
      </c>
      <c r="C301" s="83"/>
      <c r="D301" s="238"/>
    </row>
    <row r="302" spans="1:4" ht="93.75" hidden="1">
      <c r="A302" s="23" t="s">
        <v>691</v>
      </c>
      <c r="B302" s="22" t="s">
        <v>692</v>
      </c>
      <c r="C302" s="83"/>
      <c r="D302" s="238"/>
    </row>
    <row r="303" spans="1:4" ht="112.5" hidden="1">
      <c r="A303" s="23" t="s">
        <v>1130</v>
      </c>
      <c r="B303" s="22" t="s">
        <v>1131</v>
      </c>
      <c r="C303" s="83"/>
      <c r="D303" s="238"/>
    </row>
    <row r="304" spans="1:4" ht="93.75" hidden="1">
      <c r="A304" s="23" t="s">
        <v>432</v>
      </c>
      <c r="B304" s="22" t="s">
        <v>800</v>
      </c>
      <c r="C304" s="83"/>
      <c r="D304" s="238"/>
    </row>
    <row r="305" spans="1:4" ht="93.75" hidden="1">
      <c r="A305" s="23" t="s">
        <v>171</v>
      </c>
      <c r="B305" s="22" t="s">
        <v>172</v>
      </c>
      <c r="C305" s="83"/>
      <c r="D305" s="238"/>
    </row>
    <row r="306" spans="1:4" ht="93.75" hidden="1">
      <c r="A306" s="23" t="s">
        <v>173</v>
      </c>
      <c r="B306" s="22" t="s">
        <v>174</v>
      </c>
      <c r="C306" s="83"/>
      <c r="D306" s="238"/>
    </row>
    <row r="307" spans="1:4" ht="95.25" customHeight="1">
      <c r="A307" s="23" t="s">
        <v>175</v>
      </c>
      <c r="B307" s="22" t="s">
        <v>1963</v>
      </c>
      <c r="C307" s="85">
        <v>124.3</v>
      </c>
      <c r="D307" s="421">
        <v>124.3</v>
      </c>
    </row>
    <row r="308" spans="1:4" ht="56.25" hidden="1">
      <c r="A308" s="23" t="s">
        <v>200</v>
      </c>
      <c r="B308" s="22" t="s">
        <v>201</v>
      </c>
      <c r="C308" s="83"/>
      <c r="D308" s="238"/>
    </row>
    <row r="309" spans="1:4" ht="56.25" hidden="1">
      <c r="A309" s="23" t="s">
        <v>1394</v>
      </c>
      <c r="B309" s="22" t="s">
        <v>1395</v>
      </c>
      <c r="C309" s="83"/>
      <c r="D309" s="238"/>
    </row>
    <row r="310" spans="1:4" ht="56.25" hidden="1">
      <c r="A310" s="23" t="s">
        <v>1661</v>
      </c>
      <c r="B310" s="22" t="s">
        <v>1662</v>
      </c>
      <c r="C310" s="83"/>
      <c r="D310" s="238"/>
    </row>
    <row r="311" spans="1:4" ht="56.25" hidden="1">
      <c r="A311" s="23" t="s">
        <v>1663</v>
      </c>
      <c r="B311" s="22" t="s">
        <v>1664</v>
      </c>
      <c r="C311" s="83"/>
      <c r="D311" s="238"/>
    </row>
    <row r="312" spans="1:4" ht="56.25" hidden="1">
      <c r="A312" s="23" t="s">
        <v>1665</v>
      </c>
      <c r="B312" s="22" t="s">
        <v>1666</v>
      </c>
      <c r="C312" s="83"/>
      <c r="D312" s="238"/>
    </row>
    <row r="313" spans="1:4" ht="75" hidden="1">
      <c r="A313" s="23" t="s">
        <v>1667</v>
      </c>
      <c r="B313" s="22" t="s">
        <v>1668</v>
      </c>
      <c r="C313" s="83"/>
      <c r="D313" s="238"/>
    </row>
    <row r="314" spans="1:4" ht="37.5" hidden="1">
      <c r="A314" s="23" t="s">
        <v>1669</v>
      </c>
      <c r="B314" s="22" t="s">
        <v>1670</v>
      </c>
      <c r="C314" s="83"/>
      <c r="D314" s="238"/>
    </row>
    <row r="315" spans="1:4" ht="37.5" hidden="1">
      <c r="A315" s="23" t="s">
        <v>1312</v>
      </c>
      <c r="B315" s="22" t="s">
        <v>1313</v>
      </c>
      <c r="C315" s="82"/>
      <c r="D315" s="238"/>
    </row>
    <row r="316" spans="1:4" ht="75" hidden="1">
      <c r="A316" s="23" t="s">
        <v>531</v>
      </c>
      <c r="B316" s="22" t="s">
        <v>532</v>
      </c>
      <c r="C316" s="82"/>
      <c r="D316" s="238"/>
    </row>
    <row r="317" spans="1:4" ht="56.25" hidden="1">
      <c r="A317" s="23" t="s">
        <v>298</v>
      </c>
      <c r="B317" s="22" t="s">
        <v>299</v>
      </c>
      <c r="C317" s="83"/>
      <c r="D317" s="238"/>
    </row>
    <row r="318" spans="1:4" ht="75" hidden="1">
      <c r="A318" s="23" t="s">
        <v>300</v>
      </c>
      <c r="B318" s="22" t="s">
        <v>301</v>
      </c>
      <c r="C318" s="83"/>
      <c r="D318" s="238"/>
    </row>
    <row r="319" spans="1:4" ht="75" hidden="1">
      <c r="A319" s="23" t="s">
        <v>1039</v>
      </c>
      <c r="B319" s="22" t="s">
        <v>1040</v>
      </c>
      <c r="C319" s="83"/>
      <c r="D319" s="238"/>
    </row>
    <row r="320" spans="1:4" ht="75" hidden="1">
      <c r="A320" s="23" t="s">
        <v>1041</v>
      </c>
      <c r="B320" s="22" t="s">
        <v>1042</v>
      </c>
      <c r="C320" s="83"/>
      <c r="D320" s="238"/>
    </row>
    <row r="321" spans="1:4" ht="75" hidden="1">
      <c r="A321" s="23" t="s">
        <v>702</v>
      </c>
      <c r="B321" s="22" t="s">
        <v>703</v>
      </c>
      <c r="C321" s="83"/>
      <c r="D321" s="238"/>
    </row>
    <row r="322" spans="1:4" ht="75" hidden="1">
      <c r="A322" s="23" t="s">
        <v>1412</v>
      </c>
      <c r="B322" s="22" t="s">
        <v>1413</v>
      </c>
      <c r="C322" s="83"/>
      <c r="D322" s="238"/>
    </row>
    <row r="323" spans="1:4" ht="37.5" hidden="1">
      <c r="A323" s="23" t="s">
        <v>1414</v>
      </c>
      <c r="B323" s="22" t="s">
        <v>1415</v>
      </c>
      <c r="C323" s="83"/>
      <c r="D323" s="238"/>
    </row>
    <row r="324" spans="1:4" ht="56.25" hidden="1">
      <c r="A324" s="23" t="s">
        <v>816</v>
      </c>
      <c r="B324" s="22" t="s">
        <v>817</v>
      </c>
      <c r="C324" s="82"/>
      <c r="D324" s="238"/>
    </row>
    <row r="325" spans="1:4" ht="75" hidden="1">
      <c r="A325" s="23" t="s">
        <v>818</v>
      </c>
      <c r="B325" s="22" t="s">
        <v>819</v>
      </c>
      <c r="C325" s="82"/>
      <c r="D325" s="238"/>
    </row>
    <row r="326" spans="1:4" ht="75" hidden="1">
      <c r="A326" s="23" t="s">
        <v>820</v>
      </c>
      <c r="B326" s="22" t="s">
        <v>821</v>
      </c>
      <c r="C326" s="83"/>
      <c r="D326" s="238"/>
    </row>
    <row r="327" spans="1:4" ht="75" hidden="1">
      <c r="A327" s="23" t="s">
        <v>1588</v>
      </c>
      <c r="B327" s="22" t="s">
        <v>1589</v>
      </c>
      <c r="C327" s="83"/>
      <c r="D327" s="238"/>
    </row>
    <row r="328" spans="1:4" ht="75" hidden="1">
      <c r="A328" s="23" t="s">
        <v>1708</v>
      </c>
      <c r="B328" s="22" t="s">
        <v>1709</v>
      </c>
      <c r="C328" s="83"/>
      <c r="D328" s="238"/>
    </row>
    <row r="329" spans="1:4" ht="75" hidden="1">
      <c r="A329" s="23" t="s">
        <v>1710</v>
      </c>
      <c r="B329" s="22" t="s">
        <v>1711</v>
      </c>
      <c r="C329" s="83"/>
      <c r="D329" s="238"/>
    </row>
    <row r="330" spans="1:4" ht="75" hidden="1">
      <c r="A330" s="23" t="s">
        <v>1166</v>
      </c>
      <c r="B330" s="22" t="s">
        <v>1167</v>
      </c>
      <c r="C330" s="83"/>
      <c r="D330" s="238"/>
    </row>
    <row r="331" spans="1:4" ht="75" hidden="1">
      <c r="A331" s="23" t="s">
        <v>982</v>
      </c>
      <c r="B331" s="22" t="s">
        <v>1561</v>
      </c>
      <c r="C331" s="83"/>
      <c r="D331" s="238"/>
    </row>
    <row r="332" spans="1:4" ht="56.25" hidden="1">
      <c r="A332" s="23" t="s">
        <v>1562</v>
      </c>
      <c r="B332" s="22" t="s">
        <v>1563</v>
      </c>
      <c r="C332" s="82"/>
      <c r="D332" s="238"/>
    </row>
    <row r="333" spans="1:4" ht="56.25" hidden="1">
      <c r="A333" s="23" t="s">
        <v>1564</v>
      </c>
      <c r="B333" s="22" t="s">
        <v>1565</v>
      </c>
      <c r="C333" s="83"/>
      <c r="D333" s="238"/>
    </row>
    <row r="334" spans="1:4" ht="56.25" hidden="1">
      <c r="A334" s="23" t="s">
        <v>1341</v>
      </c>
      <c r="B334" s="22" t="s">
        <v>1342</v>
      </c>
      <c r="C334" s="83"/>
      <c r="D334" s="238"/>
    </row>
    <row r="335" spans="1:4" ht="56.25" hidden="1">
      <c r="A335" s="23" t="s">
        <v>1343</v>
      </c>
      <c r="B335" s="22" t="s">
        <v>1344</v>
      </c>
      <c r="C335" s="83"/>
      <c r="D335" s="238"/>
    </row>
    <row r="336" spans="1:4" ht="56.25" hidden="1">
      <c r="A336" s="23" t="s">
        <v>1345</v>
      </c>
      <c r="B336" s="22" t="s">
        <v>1346</v>
      </c>
      <c r="C336" s="83"/>
      <c r="D336" s="238"/>
    </row>
    <row r="337" spans="1:4" ht="56.25" hidden="1">
      <c r="A337" s="23" t="s">
        <v>1032</v>
      </c>
      <c r="B337" s="22" t="s">
        <v>71</v>
      </c>
      <c r="C337" s="83"/>
      <c r="D337" s="238"/>
    </row>
    <row r="338" spans="1:4" ht="56.25" hidden="1">
      <c r="A338" s="23" t="s">
        <v>72</v>
      </c>
      <c r="B338" s="22" t="s">
        <v>1186</v>
      </c>
      <c r="C338" s="83"/>
      <c r="D338" s="238"/>
    </row>
    <row r="339" spans="1:4" ht="56.25" hidden="1">
      <c r="A339" s="23" t="s">
        <v>1132</v>
      </c>
      <c r="B339" s="22" t="s">
        <v>945</v>
      </c>
      <c r="C339" s="82"/>
      <c r="D339" s="238"/>
    </row>
    <row r="340" spans="1:4" ht="56.25" hidden="1">
      <c r="A340" s="23" t="s">
        <v>996</v>
      </c>
      <c r="B340" s="22" t="s">
        <v>997</v>
      </c>
      <c r="C340" s="83"/>
      <c r="D340" s="238"/>
    </row>
    <row r="341" spans="1:4" ht="56.25" hidden="1">
      <c r="A341" s="23" t="s">
        <v>477</v>
      </c>
      <c r="B341" s="22" t="s">
        <v>218</v>
      </c>
      <c r="C341" s="83"/>
      <c r="D341" s="238"/>
    </row>
    <row r="342" spans="1:4" ht="56.25" hidden="1">
      <c r="A342" s="23" t="s">
        <v>219</v>
      </c>
      <c r="B342" s="22" t="s">
        <v>693</v>
      </c>
      <c r="C342" s="83"/>
      <c r="D342" s="238"/>
    </row>
    <row r="343" spans="1:4" ht="56.25" hidden="1">
      <c r="A343" s="23" t="s">
        <v>694</v>
      </c>
      <c r="B343" s="22" t="s">
        <v>695</v>
      </c>
      <c r="C343" s="83"/>
      <c r="D343" s="238"/>
    </row>
    <row r="344" spans="1:4" ht="56.25" hidden="1">
      <c r="A344" s="23" t="s">
        <v>696</v>
      </c>
      <c r="B344" s="22" t="s">
        <v>697</v>
      </c>
      <c r="C344" s="83"/>
      <c r="D344" s="238"/>
    </row>
    <row r="345" spans="1:4" ht="56.25" hidden="1">
      <c r="A345" s="23" t="s">
        <v>698</v>
      </c>
      <c r="B345" s="22" t="s">
        <v>699</v>
      </c>
      <c r="C345" s="83"/>
      <c r="D345" s="238"/>
    </row>
    <row r="346" spans="1:4" ht="56.25" hidden="1">
      <c r="A346" s="23" t="s">
        <v>700</v>
      </c>
      <c r="B346" s="22" t="s">
        <v>701</v>
      </c>
      <c r="C346" s="82"/>
      <c r="D346" s="238"/>
    </row>
    <row r="347" spans="1:4" ht="37.5" hidden="1">
      <c r="A347" s="23" t="s">
        <v>1750</v>
      </c>
      <c r="B347" s="22" t="s">
        <v>1751</v>
      </c>
      <c r="C347" s="83"/>
      <c r="D347" s="238"/>
    </row>
    <row r="348" spans="1:4" ht="56.25" hidden="1">
      <c r="A348" s="23" t="s">
        <v>1752</v>
      </c>
      <c r="B348" s="22" t="s">
        <v>1753</v>
      </c>
      <c r="C348" s="83"/>
      <c r="D348" s="238"/>
    </row>
    <row r="349" spans="1:4" ht="37.5" hidden="1">
      <c r="A349" s="23" t="s">
        <v>1754</v>
      </c>
      <c r="B349" s="22" t="s">
        <v>1755</v>
      </c>
      <c r="C349" s="83"/>
      <c r="D349" s="238"/>
    </row>
    <row r="350" spans="1:4" ht="37.5" hidden="1">
      <c r="A350" s="23" t="s">
        <v>1756</v>
      </c>
      <c r="B350" s="22" t="s">
        <v>1757</v>
      </c>
      <c r="C350" s="83"/>
      <c r="D350" s="238"/>
    </row>
    <row r="351" spans="1:4" ht="37.5" hidden="1">
      <c r="A351" s="23" t="s">
        <v>220</v>
      </c>
      <c r="B351" s="22" t="s">
        <v>221</v>
      </c>
      <c r="C351" s="83"/>
      <c r="D351" s="238"/>
    </row>
    <row r="352" spans="1:4" ht="37.5" hidden="1">
      <c r="A352" s="23" t="s">
        <v>619</v>
      </c>
      <c r="B352" s="22" t="s">
        <v>620</v>
      </c>
      <c r="C352" s="83"/>
      <c r="D352" s="238"/>
    </row>
    <row r="353" spans="1:4" ht="56.25" hidden="1">
      <c r="A353" s="23" t="s">
        <v>621</v>
      </c>
      <c r="B353" s="22" t="s">
        <v>622</v>
      </c>
      <c r="C353" s="83"/>
      <c r="D353" s="238"/>
    </row>
    <row r="354" spans="1:4" ht="56.25" hidden="1">
      <c r="A354" s="23" t="s">
        <v>623</v>
      </c>
      <c r="B354" s="22" t="s">
        <v>624</v>
      </c>
      <c r="C354" s="83"/>
      <c r="D354" s="238"/>
    </row>
    <row r="355" spans="1:4" ht="56.25" hidden="1">
      <c r="A355" s="23" t="s">
        <v>1387</v>
      </c>
      <c r="B355" s="22" t="s">
        <v>1747</v>
      </c>
      <c r="C355" s="83"/>
      <c r="D355" s="238"/>
    </row>
    <row r="356" spans="1:4" ht="75" hidden="1">
      <c r="A356" s="23" t="s">
        <v>1748</v>
      </c>
      <c r="B356" s="22" t="s">
        <v>1749</v>
      </c>
      <c r="C356" s="83"/>
      <c r="D356" s="238"/>
    </row>
    <row r="357" spans="1:4" ht="37.5" hidden="1">
      <c r="A357" s="23" t="s">
        <v>1231</v>
      </c>
      <c r="B357" s="22" t="s">
        <v>1232</v>
      </c>
      <c r="C357" s="82"/>
      <c r="D357" s="238"/>
    </row>
    <row r="358" spans="1:4" hidden="1">
      <c r="A358" s="23" t="s">
        <v>1233</v>
      </c>
      <c r="B358" s="22" t="s">
        <v>1234</v>
      </c>
      <c r="C358" s="83"/>
      <c r="D358" s="238"/>
    </row>
    <row r="359" spans="1:4" hidden="1">
      <c r="A359" s="23" t="s">
        <v>1235</v>
      </c>
      <c r="B359" s="22" t="s">
        <v>1236</v>
      </c>
      <c r="C359" s="82"/>
      <c r="D359" s="238"/>
    </row>
    <row r="360" spans="1:4" ht="75" hidden="1">
      <c r="A360" s="23" t="s">
        <v>1237</v>
      </c>
      <c r="B360" s="22" t="s">
        <v>86</v>
      </c>
      <c r="C360" s="82"/>
      <c r="D360" s="238"/>
    </row>
    <row r="361" spans="1:4" ht="112.5" hidden="1">
      <c r="A361" s="23" t="s">
        <v>87</v>
      </c>
      <c r="B361" s="22" t="s">
        <v>88</v>
      </c>
      <c r="C361" s="83"/>
      <c r="D361" s="238"/>
    </row>
    <row r="362" spans="1:4" ht="112.5" hidden="1">
      <c r="A362" s="23" t="s">
        <v>89</v>
      </c>
      <c r="B362" s="22" t="s">
        <v>90</v>
      </c>
      <c r="C362" s="83"/>
      <c r="D362" s="238"/>
    </row>
    <row r="363" spans="1:4" ht="56.25" hidden="1">
      <c r="A363" s="23" t="s">
        <v>91</v>
      </c>
      <c r="B363" s="22" t="s">
        <v>92</v>
      </c>
      <c r="C363" s="83"/>
      <c r="D363" s="238"/>
    </row>
    <row r="364" spans="1:4" ht="56.25" hidden="1">
      <c r="A364" s="23" t="s">
        <v>1046</v>
      </c>
      <c r="B364" s="22" t="s">
        <v>1047</v>
      </c>
      <c r="C364" s="83"/>
      <c r="D364" s="238"/>
    </row>
    <row r="365" spans="1:4" ht="56.25" hidden="1">
      <c r="A365" s="23" t="s">
        <v>1048</v>
      </c>
      <c r="B365" s="22" t="s">
        <v>1049</v>
      </c>
      <c r="C365" s="83"/>
      <c r="D365" s="238"/>
    </row>
    <row r="366" spans="1:4" ht="112.5" hidden="1">
      <c r="A366" s="23" t="s">
        <v>801</v>
      </c>
      <c r="B366" s="22" t="s">
        <v>802</v>
      </c>
      <c r="C366" s="83"/>
      <c r="D366" s="238"/>
    </row>
    <row r="367" spans="1:4" ht="112.5" hidden="1">
      <c r="A367" s="23" t="s">
        <v>803</v>
      </c>
      <c r="B367" s="22" t="s">
        <v>804</v>
      </c>
      <c r="C367" s="83"/>
      <c r="D367" s="238"/>
    </row>
    <row r="368" spans="1:4" ht="112.5" hidden="1">
      <c r="A368" s="23" t="s">
        <v>805</v>
      </c>
      <c r="B368" s="22" t="s">
        <v>750</v>
      </c>
      <c r="C368" s="83"/>
      <c r="D368" s="238"/>
    </row>
    <row r="369" spans="1:4" ht="93.75" hidden="1">
      <c r="A369" s="23" t="s">
        <v>1781</v>
      </c>
      <c r="B369" s="22" t="s">
        <v>1782</v>
      </c>
      <c r="C369" s="83"/>
      <c r="D369" s="238"/>
    </row>
    <row r="370" spans="1:4" hidden="1">
      <c r="A370" s="23" t="s">
        <v>1783</v>
      </c>
      <c r="B370" s="22" t="s">
        <v>1784</v>
      </c>
      <c r="C370" s="82"/>
      <c r="D370" s="238"/>
    </row>
    <row r="371" spans="1:4" ht="37.5" hidden="1">
      <c r="A371" s="23" t="s">
        <v>1785</v>
      </c>
      <c r="B371" s="22" t="s">
        <v>1786</v>
      </c>
      <c r="C371" s="83"/>
      <c r="D371" s="238"/>
    </row>
    <row r="372" spans="1:4" ht="37.5" hidden="1">
      <c r="A372" s="23" t="s">
        <v>1787</v>
      </c>
      <c r="B372" s="22" t="s">
        <v>1788</v>
      </c>
      <c r="C372" s="83"/>
      <c r="D372" s="238"/>
    </row>
    <row r="373" spans="1:4" ht="37.5" hidden="1">
      <c r="A373" s="23" t="s">
        <v>1789</v>
      </c>
      <c r="B373" s="22" t="s">
        <v>1790</v>
      </c>
      <c r="C373" s="83"/>
      <c r="D373" s="238"/>
    </row>
    <row r="374" spans="1:4" ht="37.5" hidden="1">
      <c r="A374" s="23" t="s">
        <v>1791</v>
      </c>
      <c r="B374" s="22" t="s">
        <v>1792</v>
      </c>
      <c r="C374" s="83"/>
      <c r="D374" s="238"/>
    </row>
    <row r="375" spans="1:4" ht="37.5" hidden="1">
      <c r="A375" s="23" t="s">
        <v>1793</v>
      </c>
      <c r="B375" s="22" t="s">
        <v>914</v>
      </c>
      <c r="C375" s="82"/>
      <c r="D375" s="238"/>
    </row>
    <row r="376" spans="1:4" ht="56.25" hidden="1">
      <c r="A376" s="23" t="s">
        <v>915</v>
      </c>
      <c r="B376" s="22" t="s">
        <v>916</v>
      </c>
      <c r="C376" s="82"/>
      <c r="D376" s="238"/>
    </row>
    <row r="377" spans="1:4" ht="37.5" hidden="1">
      <c r="A377" s="23" t="s">
        <v>917</v>
      </c>
      <c r="B377" s="22" t="s">
        <v>918</v>
      </c>
      <c r="C377" s="83"/>
      <c r="D377" s="238"/>
    </row>
    <row r="378" spans="1:4" ht="56.25" hidden="1">
      <c r="A378" s="23" t="s">
        <v>1238</v>
      </c>
      <c r="B378" s="22" t="s">
        <v>1239</v>
      </c>
      <c r="C378" s="83"/>
      <c r="D378" s="238"/>
    </row>
    <row r="379" spans="1:4" ht="56.25" hidden="1">
      <c r="A379" s="23" t="s">
        <v>1240</v>
      </c>
      <c r="B379" s="22" t="s">
        <v>340</v>
      </c>
      <c r="C379" s="82"/>
      <c r="D379" s="238"/>
    </row>
    <row r="380" spans="1:4" ht="37.5" hidden="1">
      <c r="A380" s="23" t="s">
        <v>341</v>
      </c>
      <c r="B380" s="22" t="s">
        <v>342</v>
      </c>
      <c r="C380" s="83"/>
      <c r="D380" s="238"/>
    </row>
    <row r="381" spans="1:4" ht="75" hidden="1">
      <c r="A381" s="23" t="s">
        <v>399</v>
      </c>
      <c r="B381" s="22" t="s">
        <v>400</v>
      </c>
      <c r="C381" s="83"/>
      <c r="D381" s="238"/>
    </row>
    <row r="382" spans="1:4" ht="37.5" hidden="1">
      <c r="A382" s="23" t="s">
        <v>401</v>
      </c>
      <c r="B382" s="22" t="s">
        <v>402</v>
      </c>
      <c r="C382" s="83"/>
      <c r="D382" s="238"/>
    </row>
    <row r="383" spans="1:4" ht="37.5" hidden="1">
      <c r="A383" s="23" t="s">
        <v>403</v>
      </c>
      <c r="B383" s="22" t="s">
        <v>404</v>
      </c>
      <c r="C383" s="83"/>
      <c r="D383" s="238"/>
    </row>
    <row r="384" spans="1:4" hidden="1">
      <c r="A384" s="23" t="s">
        <v>405</v>
      </c>
      <c r="B384" s="22" t="s">
        <v>406</v>
      </c>
      <c r="C384" s="83"/>
      <c r="D384" s="238"/>
    </row>
    <row r="385" spans="1:4" ht="93.75" hidden="1">
      <c r="A385" s="23" t="s">
        <v>407</v>
      </c>
      <c r="B385" s="22" t="s">
        <v>202</v>
      </c>
      <c r="C385" s="83"/>
      <c r="D385" s="238"/>
    </row>
    <row r="386" spans="1:4" ht="56.25" hidden="1">
      <c r="A386" s="23" t="s">
        <v>203</v>
      </c>
      <c r="B386" s="22" t="s">
        <v>204</v>
      </c>
      <c r="C386" s="82"/>
      <c r="D386" s="238"/>
    </row>
    <row r="387" spans="1:4" ht="75" hidden="1">
      <c r="A387" s="23" t="s">
        <v>205</v>
      </c>
      <c r="B387" s="22" t="s">
        <v>206</v>
      </c>
      <c r="C387" s="83"/>
      <c r="D387" s="238"/>
    </row>
    <row r="388" spans="1:4" ht="42.75" hidden="1" customHeight="1">
      <c r="A388" s="23" t="s">
        <v>207</v>
      </c>
      <c r="B388" s="22" t="s">
        <v>532</v>
      </c>
      <c r="C388" s="83"/>
      <c r="D388" s="238"/>
    </row>
    <row r="389" spans="1:4" ht="42.75" hidden="1" customHeight="1">
      <c r="A389" s="23" t="s">
        <v>765</v>
      </c>
      <c r="B389" s="22" t="s">
        <v>703</v>
      </c>
      <c r="C389" s="83"/>
      <c r="D389" s="238"/>
    </row>
    <row r="390" spans="1:4" ht="42.75" hidden="1" customHeight="1">
      <c r="A390" s="23" t="s">
        <v>1312</v>
      </c>
      <c r="B390" s="22" t="s">
        <v>277</v>
      </c>
      <c r="C390" s="83"/>
      <c r="D390" s="238"/>
    </row>
    <row r="391" spans="1:4" ht="78" hidden="1" customHeight="1">
      <c r="A391" s="23" t="s">
        <v>278</v>
      </c>
      <c r="B391" s="22" t="s">
        <v>961</v>
      </c>
      <c r="C391" s="83"/>
      <c r="D391" s="238"/>
    </row>
    <row r="392" spans="1:4" ht="41.25" hidden="1" customHeight="1">
      <c r="A392" s="23" t="s">
        <v>1231</v>
      </c>
      <c r="B392" s="22" t="s">
        <v>1012</v>
      </c>
      <c r="C392" s="83"/>
      <c r="D392" s="83"/>
    </row>
    <row r="393" spans="1:4" ht="21.75" hidden="1" customHeight="1">
      <c r="A393" s="23" t="s">
        <v>1233</v>
      </c>
      <c r="B393" s="22" t="s">
        <v>1013</v>
      </c>
      <c r="C393" s="83"/>
      <c r="D393" s="238"/>
    </row>
    <row r="394" spans="1:4" ht="37.5" hidden="1">
      <c r="A394" s="23" t="s">
        <v>766</v>
      </c>
      <c r="B394" s="22" t="s">
        <v>767</v>
      </c>
      <c r="C394" s="82"/>
      <c r="D394" s="238"/>
    </row>
    <row r="395" spans="1:4" ht="37.5" hidden="1">
      <c r="A395" s="23" t="s">
        <v>768</v>
      </c>
      <c r="B395" s="22" t="s">
        <v>433</v>
      </c>
      <c r="C395" s="82"/>
      <c r="D395" s="238"/>
    </row>
    <row r="396" spans="1:4" hidden="1">
      <c r="A396" s="23" t="s">
        <v>434</v>
      </c>
      <c r="B396" s="22" t="s">
        <v>435</v>
      </c>
      <c r="C396" s="83"/>
      <c r="D396" s="238"/>
    </row>
    <row r="397" spans="1:4" ht="37.5" hidden="1">
      <c r="A397" s="23" t="s">
        <v>436</v>
      </c>
      <c r="B397" s="22" t="s">
        <v>437</v>
      </c>
      <c r="C397" s="83"/>
      <c r="D397" s="238"/>
    </row>
    <row r="398" spans="1:4" ht="75" hidden="1">
      <c r="A398" s="23" t="s">
        <v>1505</v>
      </c>
      <c r="B398" s="22" t="s">
        <v>1506</v>
      </c>
      <c r="C398" s="83"/>
      <c r="D398" s="238"/>
    </row>
    <row r="399" spans="1:4" ht="93.75" hidden="1">
      <c r="A399" s="23" t="s">
        <v>470</v>
      </c>
      <c r="B399" s="22" t="s">
        <v>847</v>
      </c>
      <c r="C399" s="83"/>
      <c r="D399" s="238"/>
    </row>
    <row r="400" spans="1:4" ht="37.5" hidden="1">
      <c r="A400" s="23" t="s">
        <v>848</v>
      </c>
      <c r="B400" s="22" t="s">
        <v>849</v>
      </c>
      <c r="C400" s="83"/>
      <c r="D400" s="238"/>
    </row>
    <row r="401" spans="1:4" ht="37.5" hidden="1">
      <c r="A401" s="23" t="s">
        <v>850</v>
      </c>
      <c r="B401" s="22" t="s">
        <v>851</v>
      </c>
      <c r="C401" s="83"/>
      <c r="D401" s="238"/>
    </row>
    <row r="402" spans="1:4" ht="37.5" hidden="1">
      <c r="A402" s="23" t="s">
        <v>852</v>
      </c>
      <c r="B402" s="22" t="s">
        <v>853</v>
      </c>
      <c r="C402" s="83"/>
      <c r="D402" s="238"/>
    </row>
    <row r="403" spans="1:4" hidden="1">
      <c r="A403" s="23" t="s">
        <v>854</v>
      </c>
      <c r="B403" s="22" t="s">
        <v>995</v>
      </c>
      <c r="C403" s="83"/>
      <c r="D403" s="238"/>
    </row>
    <row r="404" spans="1:4" ht="75" hidden="1">
      <c r="A404" s="23" t="s">
        <v>883</v>
      </c>
      <c r="B404" s="22" t="s">
        <v>884</v>
      </c>
      <c r="C404" s="83"/>
      <c r="D404" s="238"/>
    </row>
    <row r="405" spans="1:4" ht="37.5" hidden="1">
      <c r="A405" s="23" t="s">
        <v>885</v>
      </c>
      <c r="B405" s="22" t="s">
        <v>886</v>
      </c>
      <c r="C405" s="83"/>
      <c r="D405" s="238"/>
    </row>
    <row r="406" spans="1:4" ht="37.5" hidden="1">
      <c r="A406" s="23" t="s">
        <v>212</v>
      </c>
      <c r="B406" s="22" t="s">
        <v>213</v>
      </c>
      <c r="C406" s="83"/>
      <c r="D406" s="238"/>
    </row>
    <row r="407" spans="1:4" ht="37.5" hidden="1">
      <c r="A407" s="23" t="s">
        <v>1449</v>
      </c>
      <c r="B407" s="22" t="s">
        <v>1450</v>
      </c>
      <c r="C407" s="83"/>
      <c r="D407" s="238"/>
    </row>
    <row r="408" spans="1:4" hidden="1">
      <c r="A408" s="23" t="s">
        <v>1451</v>
      </c>
      <c r="B408" s="22" t="s">
        <v>1452</v>
      </c>
      <c r="C408" s="83"/>
      <c r="D408" s="238"/>
    </row>
    <row r="409" spans="1:4" ht="112.5" hidden="1">
      <c r="A409" s="23" t="s">
        <v>1453</v>
      </c>
      <c r="B409" s="22" t="s">
        <v>1454</v>
      </c>
      <c r="C409" s="83"/>
      <c r="D409" s="238"/>
    </row>
    <row r="410" spans="1:4" ht="56.25" hidden="1">
      <c r="A410" s="23" t="s">
        <v>1455</v>
      </c>
      <c r="B410" s="22" t="s">
        <v>1456</v>
      </c>
      <c r="C410" s="83"/>
      <c r="D410" s="238"/>
    </row>
    <row r="411" spans="1:4" ht="75" hidden="1">
      <c r="A411" s="23" t="s">
        <v>1457</v>
      </c>
      <c r="B411" s="22" t="s">
        <v>1458</v>
      </c>
      <c r="C411" s="83"/>
      <c r="D411" s="238"/>
    </row>
    <row r="412" spans="1:4" ht="112.5" hidden="1">
      <c r="A412" s="23" t="s">
        <v>578</v>
      </c>
      <c r="B412" s="22" t="s">
        <v>579</v>
      </c>
      <c r="C412" s="83"/>
      <c r="D412" s="238"/>
    </row>
    <row r="413" spans="1:4" ht="37.5" hidden="1">
      <c r="A413" s="23" t="s">
        <v>580</v>
      </c>
      <c r="B413" s="22" t="s">
        <v>581</v>
      </c>
      <c r="C413" s="83"/>
      <c r="D413" s="238"/>
    </row>
    <row r="414" spans="1:4" ht="75" hidden="1">
      <c r="A414" s="23" t="s">
        <v>582</v>
      </c>
      <c r="B414" s="22" t="s">
        <v>583</v>
      </c>
      <c r="C414" s="83"/>
      <c r="D414" s="238"/>
    </row>
    <row r="415" spans="1:4" ht="37.5" hidden="1">
      <c r="A415" s="23" t="s">
        <v>584</v>
      </c>
      <c r="B415" s="22" t="s">
        <v>585</v>
      </c>
      <c r="C415" s="83"/>
      <c r="D415" s="238"/>
    </row>
    <row r="416" spans="1:4" hidden="1">
      <c r="A416" s="23" t="s">
        <v>586</v>
      </c>
      <c r="B416" s="22" t="s">
        <v>587</v>
      </c>
      <c r="C416" s="83"/>
      <c r="D416" s="238"/>
    </row>
    <row r="417" spans="1:4" ht="112.5" hidden="1">
      <c r="A417" s="23" t="s">
        <v>497</v>
      </c>
      <c r="B417" s="22" t="s">
        <v>498</v>
      </c>
      <c r="C417" s="83"/>
      <c r="D417" s="238"/>
    </row>
    <row r="418" spans="1:4" hidden="1">
      <c r="A418" s="23" t="s">
        <v>499</v>
      </c>
      <c r="B418" s="22" t="s">
        <v>500</v>
      </c>
      <c r="C418" s="82"/>
      <c r="D418" s="238"/>
    </row>
    <row r="419" spans="1:4" ht="93.75" hidden="1">
      <c r="A419" s="23" t="s">
        <v>634</v>
      </c>
      <c r="B419" s="22" t="s">
        <v>635</v>
      </c>
      <c r="C419" s="83"/>
      <c r="D419" s="238"/>
    </row>
    <row r="420" spans="1:4" ht="37.5" hidden="1">
      <c r="A420" s="23" t="s">
        <v>636</v>
      </c>
      <c r="B420" s="22" t="s">
        <v>637</v>
      </c>
      <c r="C420" s="82"/>
      <c r="D420" s="238"/>
    </row>
    <row r="421" spans="1:4" ht="56.25" hidden="1">
      <c r="A421" s="23" t="s">
        <v>638</v>
      </c>
      <c r="B421" s="22" t="s">
        <v>639</v>
      </c>
      <c r="C421" s="83"/>
      <c r="D421" s="238"/>
    </row>
    <row r="422" spans="1:4" ht="56.25" hidden="1">
      <c r="A422" s="23" t="s">
        <v>538</v>
      </c>
      <c r="B422" s="22" t="s">
        <v>813</v>
      </c>
      <c r="C422" s="83"/>
      <c r="D422" s="238"/>
    </row>
    <row r="423" spans="1:4" ht="56.25" hidden="1">
      <c r="A423" s="23" t="s">
        <v>814</v>
      </c>
      <c r="B423" s="22" t="s">
        <v>815</v>
      </c>
      <c r="C423" s="83"/>
      <c r="D423" s="238"/>
    </row>
    <row r="424" spans="1:4" ht="75" hidden="1">
      <c r="A424" s="23" t="s">
        <v>2</v>
      </c>
      <c r="B424" s="22" t="s">
        <v>3</v>
      </c>
      <c r="C424" s="83"/>
      <c r="D424" s="238"/>
    </row>
    <row r="425" spans="1:4" hidden="1">
      <c r="A425" s="23" t="s">
        <v>4</v>
      </c>
      <c r="B425" s="22" t="s">
        <v>5</v>
      </c>
      <c r="C425" s="82"/>
      <c r="D425" s="238"/>
    </row>
    <row r="426" spans="1:4" ht="37.5" hidden="1">
      <c r="A426" s="23" t="s">
        <v>6</v>
      </c>
      <c r="B426" s="22" t="s">
        <v>7</v>
      </c>
      <c r="C426" s="83"/>
      <c r="D426" s="238"/>
    </row>
    <row r="427" spans="1:4" ht="56.25" hidden="1">
      <c r="A427" s="23" t="s">
        <v>8</v>
      </c>
      <c r="B427" s="22" t="s">
        <v>9</v>
      </c>
      <c r="C427" s="83"/>
      <c r="D427" s="238"/>
    </row>
    <row r="428" spans="1:4" ht="37.5" hidden="1">
      <c r="A428" s="23" t="s">
        <v>10</v>
      </c>
      <c r="B428" s="22" t="s">
        <v>1087</v>
      </c>
      <c r="C428" s="83"/>
      <c r="D428" s="238"/>
    </row>
    <row r="429" spans="1:4" ht="37.5" hidden="1">
      <c r="A429" s="23" t="s">
        <v>1088</v>
      </c>
      <c r="B429" s="22" t="s">
        <v>1089</v>
      </c>
      <c r="C429" s="83"/>
      <c r="D429" s="238"/>
    </row>
    <row r="430" spans="1:4" ht="37.5" hidden="1">
      <c r="A430" s="23" t="s">
        <v>1090</v>
      </c>
      <c r="B430" s="22" t="s">
        <v>1091</v>
      </c>
      <c r="C430" s="83"/>
      <c r="D430" s="238"/>
    </row>
    <row r="431" spans="1:4" ht="37.5" hidden="1">
      <c r="A431" s="23" t="s">
        <v>1092</v>
      </c>
      <c r="B431" s="22" t="s">
        <v>1093</v>
      </c>
      <c r="C431" s="82"/>
      <c r="D431" s="238"/>
    </row>
    <row r="432" spans="1:4" ht="37.5" hidden="1">
      <c r="A432" s="23" t="s">
        <v>210</v>
      </c>
      <c r="B432" s="22" t="s">
        <v>211</v>
      </c>
      <c r="C432" s="83"/>
      <c r="D432" s="238"/>
    </row>
    <row r="433" spans="1:4" ht="56.25" hidden="1">
      <c r="A433" s="23" t="s">
        <v>1577</v>
      </c>
      <c r="B433" s="22" t="s">
        <v>1578</v>
      </c>
      <c r="C433" s="83"/>
      <c r="D433" s="238"/>
    </row>
    <row r="434" spans="1:4" ht="37.5" hidden="1">
      <c r="A434" s="23" t="s">
        <v>350</v>
      </c>
      <c r="B434" s="22" t="s">
        <v>351</v>
      </c>
      <c r="C434" s="83"/>
      <c r="D434" s="238"/>
    </row>
    <row r="435" spans="1:4" ht="56.25" hidden="1">
      <c r="A435" s="23" t="s">
        <v>746</v>
      </c>
      <c r="B435" s="22" t="s">
        <v>747</v>
      </c>
      <c r="C435" s="83"/>
      <c r="D435" s="238"/>
    </row>
    <row r="436" spans="1:4" ht="56.25" hidden="1">
      <c r="A436" s="23" t="s">
        <v>748</v>
      </c>
      <c r="B436" s="22" t="s">
        <v>749</v>
      </c>
      <c r="C436" s="83"/>
      <c r="D436" s="238"/>
    </row>
    <row r="437" spans="1:4" ht="37.5" hidden="1">
      <c r="A437" s="23" t="s">
        <v>343</v>
      </c>
      <c r="B437" s="22" t="s">
        <v>344</v>
      </c>
      <c r="C437" s="83"/>
      <c r="D437" s="238"/>
    </row>
    <row r="438" spans="1:4" ht="56.25" hidden="1">
      <c r="A438" s="23" t="s">
        <v>94</v>
      </c>
      <c r="B438" s="22" t="s">
        <v>95</v>
      </c>
      <c r="C438" s="83"/>
      <c r="D438" s="238"/>
    </row>
    <row r="439" spans="1:4" ht="56.25" hidden="1">
      <c r="A439" s="23" t="s">
        <v>96</v>
      </c>
      <c r="B439" s="22" t="s">
        <v>97</v>
      </c>
      <c r="C439" s="83"/>
      <c r="D439" s="238"/>
    </row>
    <row r="440" spans="1:4" ht="24.75" hidden="1" customHeight="1">
      <c r="A440" s="23" t="s">
        <v>1704</v>
      </c>
      <c r="B440" s="22" t="s">
        <v>1705</v>
      </c>
      <c r="C440" s="83"/>
      <c r="D440" s="238"/>
    </row>
    <row r="441" spans="1:4" ht="24.75" hidden="1" customHeight="1">
      <c r="A441" s="23" t="s">
        <v>911</v>
      </c>
      <c r="B441" s="22" t="s">
        <v>912</v>
      </c>
      <c r="C441" s="83"/>
      <c r="D441" s="238"/>
    </row>
    <row r="442" spans="1:4" ht="28.5" hidden="1" customHeight="1">
      <c r="A442" s="23" t="s">
        <v>913</v>
      </c>
      <c r="B442" s="22" t="s">
        <v>767</v>
      </c>
      <c r="C442" s="83"/>
      <c r="D442" s="238"/>
    </row>
    <row r="443" spans="1:4" ht="44.25" hidden="1" customHeight="1">
      <c r="A443" s="23" t="s">
        <v>1657</v>
      </c>
      <c r="B443" s="22" t="s">
        <v>749</v>
      </c>
      <c r="C443" s="83"/>
      <c r="D443" s="238"/>
    </row>
    <row r="444" spans="1:4" ht="44.25" hidden="1" customHeight="1">
      <c r="A444" s="23" t="s">
        <v>125</v>
      </c>
      <c r="B444" s="22" t="s">
        <v>126</v>
      </c>
      <c r="C444" s="83"/>
      <c r="D444" s="83"/>
    </row>
    <row r="445" spans="1:4" ht="44.25" customHeight="1">
      <c r="A445" s="23" t="s">
        <v>539</v>
      </c>
      <c r="B445" s="22" t="s">
        <v>1964</v>
      </c>
      <c r="C445" s="85">
        <v>21</v>
      </c>
      <c r="D445" s="421">
        <v>22</v>
      </c>
    </row>
    <row r="446" spans="1:4" ht="37.5" hidden="1">
      <c r="A446" s="23" t="s">
        <v>1658</v>
      </c>
      <c r="B446" s="22" t="s">
        <v>1014</v>
      </c>
      <c r="C446" s="82"/>
      <c r="D446" s="82"/>
    </row>
    <row r="447" spans="1:4" hidden="1">
      <c r="A447" s="23" t="s">
        <v>1004</v>
      </c>
      <c r="B447" s="22" t="s">
        <v>1005</v>
      </c>
      <c r="C447" s="82"/>
      <c r="D447" s="238"/>
    </row>
    <row r="448" spans="1:4" hidden="1">
      <c r="A448" s="23" t="s">
        <v>1006</v>
      </c>
      <c r="B448" s="22" t="s">
        <v>1007</v>
      </c>
      <c r="C448" s="83"/>
      <c r="D448" s="238"/>
    </row>
    <row r="449" spans="1:4" ht="37.5" hidden="1">
      <c r="A449" s="23" t="s">
        <v>1008</v>
      </c>
      <c r="B449" s="22" t="s">
        <v>1009</v>
      </c>
      <c r="C449" s="83"/>
      <c r="D449" s="238"/>
    </row>
    <row r="450" spans="1:4" hidden="1">
      <c r="A450" s="23" t="s">
        <v>1010</v>
      </c>
      <c r="B450" s="22" t="s">
        <v>1011</v>
      </c>
      <c r="C450" s="83"/>
      <c r="D450" s="238"/>
    </row>
    <row r="451" spans="1:4" ht="37.5" hidden="1">
      <c r="A451" s="23" t="s">
        <v>1241</v>
      </c>
      <c r="B451" s="22" t="s">
        <v>1242</v>
      </c>
      <c r="C451" s="83"/>
      <c r="D451" s="238"/>
    </row>
    <row r="452" spans="1:4" ht="37.5" hidden="1">
      <c r="A452" s="23" t="s">
        <v>1243</v>
      </c>
      <c r="B452" s="22" t="s">
        <v>1244</v>
      </c>
      <c r="C452" s="83"/>
      <c r="D452" s="238"/>
    </row>
    <row r="453" spans="1:4" hidden="1">
      <c r="A453" s="23" t="s">
        <v>1245</v>
      </c>
      <c r="B453" s="22" t="s">
        <v>1246</v>
      </c>
      <c r="C453" s="83"/>
      <c r="D453" s="238"/>
    </row>
    <row r="454" spans="1:4" ht="67.5" hidden="1" customHeight="1">
      <c r="A454" s="23" t="s">
        <v>1247</v>
      </c>
      <c r="B454" s="22" t="s">
        <v>1248</v>
      </c>
      <c r="C454" s="82"/>
      <c r="D454" s="238"/>
    </row>
    <row r="455" spans="1:4" ht="75" hidden="1">
      <c r="A455" s="23" t="s">
        <v>667</v>
      </c>
      <c r="B455" s="22" t="s">
        <v>668</v>
      </c>
      <c r="C455" s="82"/>
      <c r="D455" s="238"/>
    </row>
    <row r="456" spans="1:4" ht="75" hidden="1">
      <c r="A456" s="23" t="s">
        <v>177</v>
      </c>
      <c r="B456" s="22" t="s">
        <v>178</v>
      </c>
      <c r="C456" s="82"/>
      <c r="D456" s="238"/>
    </row>
    <row r="457" spans="1:4" ht="56.25" hidden="1">
      <c r="A457" s="23" t="s">
        <v>640</v>
      </c>
      <c r="B457" s="22" t="s">
        <v>641</v>
      </c>
      <c r="C457" s="83"/>
      <c r="D457" s="238"/>
    </row>
    <row r="458" spans="1:4" ht="56.25" hidden="1">
      <c r="A458" s="23" t="s">
        <v>642</v>
      </c>
      <c r="B458" s="22" t="s">
        <v>643</v>
      </c>
      <c r="C458" s="83"/>
      <c r="D458" s="238"/>
    </row>
    <row r="459" spans="1:4" ht="75" hidden="1">
      <c r="A459" s="23" t="s">
        <v>644</v>
      </c>
      <c r="B459" s="22" t="s">
        <v>645</v>
      </c>
      <c r="C459" s="83"/>
      <c r="D459" s="238"/>
    </row>
    <row r="460" spans="1:4" ht="75" hidden="1">
      <c r="A460" s="23" t="s">
        <v>762</v>
      </c>
      <c r="B460" s="22" t="s">
        <v>1369</v>
      </c>
      <c r="C460" s="83"/>
      <c r="D460" s="238"/>
    </row>
    <row r="461" spans="1:4" ht="75" hidden="1">
      <c r="A461" s="23" t="s">
        <v>1370</v>
      </c>
      <c r="B461" s="22" t="s">
        <v>145</v>
      </c>
      <c r="C461" s="83"/>
      <c r="D461" s="238"/>
    </row>
    <row r="462" spans="1:4" ht="75" hidden="1">
      <c r="A462" s="23" t="s">
        <v>572</v>
      </c>
      <c r="B462" s="22" t="s">
        <v>573</v>
      </c>
      <c r="C462" s="83"/>
      <c r="D462" s="238"/>
    </row>
    <row r="463" spans="1:4" ht="56.25" hidden="1">
      <c r="A463" s="23" t="s">
        <v>574</v>
      </c>
      <c r="B463" s="22" t="s">
        <v>575</v>
      </c>
      <c r="C463" s="83"/>
      <c r="D463" s="238"/>
    </row>
    <row r="464" spans="1:4" ht="56.25" hidden="1">
      <c r="A464" s="23" t="s">
        <v>576</v>
      </c>
      <c r="B464" s="22" t="s">
        <v>577</v>
      </c>
      <c r="C464" s="83"/>
      <c r="D464" s="238"/>
    </row>
    <row r="465" spans="1:4" ht="75" hidden="1">
      <c r="A465" s="23" t="s">
        <v>1569</v>
      </c>
      <c r="B465" s="22" t="s">
        <v>1570</v>
      </c>
      <c r="C465" s="83"/>
      <c r="D465" s="238"/>
    </row>
    <row r="466" spans="1:4" ht="75" hidden="1">
      <c r="A466" s="23" t="s">
        <v>1571</v>
      </c>
      <c r="B466" s="22" t="s">
        <v>1572</v>
      </c>
      <c r="C466" s="83"/>
      <c r="D466" s="238"/>
    </row>
    <row r="467" spans="1:4" ht="56.25" hidden="1">
      <c r="A467" s="23" t="s">
        <v>353</v>
      </c>
      <c r="B467" s="22" t="s">
        <v>354</v>
      </c>
      <c r="C467" s="83"/>
      <c r="D467" s="238"/>
    </row>
    <row r="468" spans="1:4" ht="56.25" hidden="1">
      <c r="A468" s="23" t="s">
        <v>472</v>
      </c>
      <c r="B468" s="22" t="s">
        <v>473</v>
      </c>
      <c r="C468" s="83"/>
      <c r="D468" s="238"/>
    </row>
    <row r="469" spans="1:4" ht="77.25" hidden="1" customHeight="1">
      <c r="A469" s="23" t="s">
        <v>254</v>
      </c>
      <c r="B469" s="22" t="s">
        <v>255</v>
      </c>
      <c r="C469" s="82"/>
      <c r="D469" s="238"/>
    </row>
    <row r="470" spans="1:4" ht="75" hidden="1">
      <c r="A470" s="23" t="s">
        <v>256</v>
      </c>
      <c r="B470" s="22" t="s">
        <v>257</v>
      </c>
      <c r="C470" s="82"/>
      <c r="D470" s="238"/>
    </row>
    <row r="471" spans="1:4" ht="75" hidden="1">
      <c r="A471" s="23" t="s">
        <v>258</v>
      </c>
      <c r="B471" s="22" t="s">
        <v>259</v>
      </c>
      <c r="C471" s="83"/>
      <c r="D471" s="238"/>
    </row>
    <row r="472" spans="1:4" ht="75" hidden="1">
      <c r="A472" s="23" t="s">
        <v>242</v>
      </c>
      <c r="B472" s="22" t="s">
        <v>243</v>
      </c>
      <c r="C472" s="83"/>
      <c r="D472" s="238"/>
    </row>
    <row r="473" spans="1:4" ht="93.75" hidden="1">
      <c r="A473" s="23" t="s">
        <v>986</v>
      </c>
      <c r="B473" s="22" t="s">
        <v>987</v>
      </c>
      <c r="C473" s="83"/>
      <c r="D473" s="238"/>
    </row>
    <row r="474" spans="1:4" ht="93.75" hidden="1">
      <c r="A474" s="23" t="s">
        <v>988</v>
      </c>
      <c r="B474" s="22" t="s">
        <v>1127</v>
      </c>
      <c r="C474" s="83"/>
      <c r="D474" s="238"/>
    </row>
    <row r="475" spans="1:4" ht="75" hidden="1">
      <c r="A475" s="23" t="s">
        <v>1128</v>
      </c>
      <c r="B475" s="22" t="s">
        <v>1129</v>
      </c>
      <c r="C475" s="83"/>
      <c r="D475" s="238"/>
    </row>
    <row r="476" spans="1:4" ht="75" hidden="1">
      <c r="A476" s="23" t="s">
        <v>564</v>
      </c>
      <c r="B476" s="22" t="s">
        <v>565</v>
      </c>
      <c r="C476" s="83"/>
      <c r="D476" s="238"/>
    </row>
    <row r="477" spans="1:4" ht="56.25" hidden="1">
      <c r="A477" s="23" t="s">
        <v>566</v>
      </c>
      <c r="B477" s="22" t="s">
        <v>567</v>
      </c>
      <c r="C477" s="83"/>
      <c r="D477" s="238"/>
    </row>
    <row r="478" spans="1:4" ht="56.25" hidden="1">
      <c r="A478" s="23" t="s">
        <v>568</v>
      </c>
      <c r="B478" s="22" t="s">
        <v>569</v>
      </c>
      <c r="C478" s="83"/>
      <c r="D478" s="238"/>
    </row>
    <row r="479" spans="1:4" ht="56.25" hidden="1">
      <c r="A479" s="23" t="s">
        <v>570</v>
      </c>
      <c r="B479" s="22" t="s">
        <v>571</v>
      </c>
      <c r="C479" s="83"/>
      <c r="D479" s="238"/>
    </row>
    <row r="480" spans="1:4" ht="56.25" hidden="1">
      <c r="A480" s="23" t="s">
        <v>843</v>
      </c>
      <c r="B480" s="22" t="s">
        <v>844</v>
      </c>
      <c r="C480" s="83"/>
      <c r="D480" s="238"/>
    </row>
    <row r="481" spans="1:4" ht="75" hidden="1">
      <c r="A481" s="23" t="s">
        <v>845</v>
      </c>
      <c r="B481" s="22" t="s">
        <v>255</v>
      </c>
      <c r="C481" s="83"/>
      <c r="D481" s="238"/>
    </row>
    <row r="482" spans="1:4" ht="75" hidden="1">
      <c r="A482" s="23" t="s">
        <v>846</v>
      </c>
      <c r="B482" s="22" t="s">
        <v>1225</v>
      </c>
      <c r="C482" s="83"/>
      <c r="D482" s="238"/>
    </row>
    <row r="483" spans="1:4" ht="56.25" hidden="1">
      <c r="A483" s="23" t="s">
        <v>809</v>
      </c>
      <c r="B483" s="22" t="s">
        <v>810</v>
      </c>
      <c r="C483" s="83"/>
      <c r="D483" s="238"/>
    </row>
    <row r="484" spans="1:4" ht="56.25" hidden="1">
      <c r="A484" s="23" t="s">
        <v>811</v>
      </c>
      <c r="B484" s="22" t="s">
        <v>812</v>
      </c>
      <c r="C484" s="83"/>
      <c r="D484" s="238"/>
    </row>
    <row r="485" spans="1:4" ht="56.25" hidden="1">
      <c r="A485" s="23" t="s">
        <v>924</v>
      </c>
      <c r="B485" s="22" t="s">
        <v>925</v>
      </c>
      <c r="C485" s="83"/>
      <c r="D485" s="238"/>
    </row>
    <row r="486" spans="1:4" ht="56.25" hidden="1">
      <c r="A486" s="23" t="s">
        <v>554</v>
      </c>
      <c r="B486" s="22" t="s">
        <v>555</v>
      </c>
      <c r="C486" s="83"/>
      <c r="D486" s="238"/>
    </row>
    <row r="487" spans="1:4" ht="75" hidden="1">
      <c r="A487" s="23" t="s">
        <v>556</v>
      </c>
      <c r="B487" s="22" t="s">
        <v>557</v>
      </c>
      <c r="C487" s="83"/>
      <c r="D487" s="238"/>
    </row>
    <row r="488" spans="1:4" ht="75" hidden="1">
      <c r="A488" s="23" t="s">
        <v>558</v>
      </c>
      <c r="B488" s="22" t="s">
        <v>559</v>
      </c>
      <c r="C488" s="83"/>
      <c r="D488" s="238"/>
    </row>
    <row r="489" spans="1:4" ht="75" hidden="1">
      <c r="A489" s="23" t="s">
        <v>560</v>
      </c>
      <c r="B489" s="22" t="s">
        <v>561</v>
      </c>
      <c r="C489" s="83"/>
      <c r="D489" s="238"/>
    </row>
    <row r="490" spans="1:4" ht="75" hidden="1">
      <c r="A490" s="23" t="s">
        <v>727</v>
      </c>
      <c r="B490" s="22" t="s">
        <v>728</v>
      </c>
      <c r="C490" s="83"/>
      <c r="D490" s="238"/>
    </row>
    <row r="491" spans="1:4" ht="75" hidden="1">
      <c r="A491" s="23" t="s">
        <v>729</v>
      </c>
      <c r="B491" s="22" t="s">
        <v>745</v>
      </c>
      <c r="C491" s="83"/>
      <c r="D491" s="238"/>
    </row>
    <row r="492" spans="1:4" ht="75" hidden="1">
      <c r="A492" s="23" t="s">
        <v>1290</v>
      </c>
      <c r="B492" s="22" t="s">
        <v>1291</v>
      </c>
      <c r="C492" s="83"/>
      <c r="D492" s="238"/>
    </row>
    <row r="493" spans="1:4" ht="93.75" hidden="1">
      <c r="A493" s="23" t="s">
        <v>1292</v>
      </c>
      <c r="B493" s="22" t="s">
        <v>98</v>
      </c>
      <c r="C493" s="83"/>
      <c r="D493" s="238"/>
    </row>
    <row r="494" spans="1:4" ht="93.75" hidden="1">
      <c r="A494" s="23" t="s">
        <v>963</v>
      </c>
      <c r="B494" s="22" t="s">
        <v>964</v>
      </c>
      <c r="C494" s="83"/>
      <c r="D494" s="238"/>
    </row>
    <row r="495" spans="1:4" ht="93.75" hidden="1">
      <c r="A495" s="23" t="s">
        <v>469</v>
      </c>
      <c r="B495" s="22" t="s">
        <v>229</v>
      </c>
      <c r="C495" s="83"/>
      <c r="D495" s="238"/>
    </row>
    <row r="496" spans="1:4" ht="93.75" hidden="1">
      <c r="A496" s="23" t="s">
        <v>230</v>
      </c>
      <c r="B496" s="22" t="s">
        <v>231</v>
      </c>
      <c r="C496" s="83"/>
      <c r="D496" s="238"/>
    </row>
    <row r="497" spans="1:4" ht="112.5" hidden="1">
      <c r="A497" s="23" t="s">
        <v>516</v>
      </c>
      <c r="B497" s="22" t="s">
        <v>1515</v>
      </c>
      <c r="C497" s="83"/>
      <c r="D497" s="238"/>
    </row>
    <row r="498" spans="1:4" ht="112.5" hidden="1">
      <c r="A498" s="23" t="s">
        <v>1516</v>
      </c>
      <c r="B498" s="22" t="s">
        <v>1517</v>
      </c>
      <c r="C498" s="83"/>
      <c r="D498" s="238"/>
    </row>
    <row r="499" spans="1:4" ht="77.25" hidden="1" customHeight="1">
      <c r="A499" s="23" t="s">
        <v>1778</v>
      </c>
      <c r="B499" s="22" t="s">
        <v>1515</v>
      </c>
      <c r="C499" s="83"/>
      <c r="D499" s="238"/>
    </row>
    <row r="500" spans="1:4" ht="93.75" hidden="1">
      <c r="A500" s="23" t="s">
        <v>449</v>
      </c>
      <c r="B500" s="22" t="s">
        <v>450</v>
      </c>
      <c r="C500" s="83"/>
      <c r="D500" s="238"/>
    </row>
    <row r="501" spans="1:4" ht="56.25" hidden="1">
      <c r="A501" s="23" t="s">
        <v>502</v>
      </c>
      <c r="B501" s="22" t="s">
        <v>503</v>
      </c>
      <c r="C501" s="83"/>
      <c r="D501" s="238"/>
    </row>
    <row r="502" spans="1:4" ht="56.25" hidden="1">
      <c r="A502" s="23" t="s">
        <v>1606</v>
      </c>
      <c r="B502" s="22" t="s">
        <v>1392</v>
      </c>
      <c r="C502" s="83"/>
      <c r="D502" s="238"/>
    </row>
    <row r="503" spans="1:4" ht="56.25" hidden="1">
      <c r="A503" s="23" t="s">
        <v>1393</v>
      </c>
      <c r="B503" s="22" t="s">
        <v>751</v>
      </c>
      <c r="C503" s="83"/>
      <c r="D503" s="238"/>
    </row>
    <row r="504" spans="1:4" ht="56.25" hidden="1">
      <c r="A504" s="23" t="s">
        <v>1558</v>
      </c>
      <c r="B504" s="22" t="s">
        <v>1559</v>
      </c>
      <c r="C504" s="83"/>
      <c r="D504" s="238"/>
    </row>
    <row r="505" spans="1:4" ht="75" hidden="1">
      <c r="A505" s="23" t="s">
        <v>1560</v>
      </c>
      <c r="B505" s="22" t="s">
        <v>730</v>
      </c>
      <c r="C505" s="83"/>
      <c r="D505" s="238"/>
    </row>
    <row r="506" spans="1:4" ht="75" hidden="1">
      <c r="A506" s="23" t="s">
        <v>731</v>
      </c>
      <c r="B506" s="22" t="s">
        <v>732</v>
      </c>
      <c r="C506" s="83"/>
      <c r="D506" s="238"/>
    </row>
    <row r="507" spans="1:4" ht="56.25" hidden="1">
      <c r="A507" s="23" t="s">
        <v>687</v>
      </c>
      <c r="B507" s="22" t="s">
        <v>688</v>
      </c>
      <c r="C507" s="83"/>
      <c r="D507" s="238"/>
    </row>
    <row r="508" spans="1:4" ht="56.25" hidden="1">
      <c r="A508" s="23" t="s">
        <v>184</v>
      </c>
      <c r="B508" s="22" t="s">
        <v>185</v>
      </c>
      <c r="C508" s="83"/>
      <c r="D508" s="238"/>
    </row>
    <row r="509" spans="1:4" ht="75" hidden="1">
      <c r="A509" s="23" t="s">
        <v>1018</v>
      </c>
      <c r="B509" s="22" t="s">
        <v>1019</v>
      </c>
      <c r="C509" s="83"/>
      <c r="D509" s="238"/>
    </row>
    <row r="510" spans="1:4" ht="75" hidden="1">
      <c r="A510" s="23" t="s">
        <v>1100</v>
      </c>
      <c r="B510" s="22" t="s">
        <v>1101</v>
      </c>
      <c r="C510" s="83"/>
      <c r="D510" s="238"/>
    </row>
    <row r="511" spans="1:4" ht="75" hidden="1">
      <c r="A511" s="23" t="s">
        <v>1168</v>
      </c>
      <c r="B511" s="22" t="s">
        <v>1169</v>
      </c>
      <c r="C511" s="83"/>
      <c r="D511" s="238"/>
    </row>
    <row r="512" spans="1:4" ht="75" hidden="1">
      <c r="A512" s="23" t="s">
        <v>15</v>
      </c>
      <c r="B512" s="22" t="s">
        <v>16</v>
      </c>
      <c r="C512" s="83"/>
      <c r="D512" s="238"/>
    </row>
    <row r="513" spans="1:4" ht="93.75" hidden="1">
      <c r="A513" s="23" t="s">
        <v>822</v>
      </c>
      <c r="B513" s="22" t="s">
        <v>823</v>
      </c>
      <c r="C513" s="83"/>
      <c r="D513" s="238"/>
    </row>
    <row r="514" spans="1:4" ht="93.75" hidden="1">
      <c r="A514" s="23" t="s">
        <v>824</v>
      </c>
      <c r="B514" s="22" t="s">
        <v>825</v>
      </c>
      <c r="C514" s="83"/>
      <c r="D514" s="238"/>
    </row>
    <row r="515" spans="1:4" ht="93.75" hidden="1">
      <c r="A515" s="23" t="s">
        <v>826</v>
      </c>
      <c r="B515" s="22" t="s">
        <v>827</v>
      </c>
      <c r="C515" s="83"/>
      <c r="D515" s="238"/>
    </row>
    <row r="516" spans="1:4" ht="93.75" hidden="1">
      <c r="A516" s="23" t="s">
        <v>1779</v>
      </c>
      <c r="B516" s="22" t="s">
        <v>1780</v>
      </c>
      <c r="C516" s="83"/>
      <c r="D516" s="238"/>
    </row>
    <row r="517" spans="1:4" ht="75" hidden="1">
      <c r="A517" s="23" t="s">
        <v>1182</v>
      </c>
      <c r="B517" s="22" t="s">
        <v>1633</v>
      </c>
      <c r="C517" s="82"/>
      <c r="D517" s="238"/>
    </row>
    <row r="518" spans="1:4" ht="75" hidden="1">
      <c r="A518" s="23" t="s">
        <v>1634</v>
      </c>
      <c r="B518" s="22" t="s">
        <v>1635</v>
      </c>
      <c r="C518" s="82"/>
      <c r="D518" s="238"/>
    </row>
    <row r="519" spans="1:4" ht="75" hidden="1">
      <c r="A519" s="23" t="s">
        <v>1636</v>
      </c>
      <c r="B519" s="22" t="s">
        <v>1637</v>
      </c>
      <c r="C519" s="83"/>
      <c r="D519" s="238"/>
    </row>
    <row r="520" spans="1:4" ht="75" hidden="1">
      <c r="A520" s="23" t="s">
        <v>1638</v>
      </c>
      <c r="B520" s="22" t="s">
        <v>798</v>
      </c>
      <c r="C520" s="82"/>
      <c r="D520" s="238"/>
    </row>
    <row r="521" spans="1:4" ht="75" hidden="1">
      <c r="A521" s="23" t="s">
        <v>131</v>
      </c>
      <c r="B521" s="22" t="s">
        <v>132</v>
      </c>
      <c r="C521" s="83"/>
      <c r="D521" s="238"/>
    </row>
    <row r="522" spans="1:4" ht="75" hidden="1">
      <c r="A522" s="23" t="s">
        <v>133</v>
      </c>
      <c r="B522" s="22" t="s">
        <v>134</v>
      </c>
      <c r="C522" s="83"/>
      <c r="D522" s="238"/>
    </row>
    <row r="523" spans="1:4" ht="75" hidden="1">
      <c r="A523" s="23" t="s">
        <v>153</v>
      </c>
      <c r="B523" s="22" t="s">
        <v>154</v>
      </c>
      <c r="C523" s="83"/>
      <c r="D523" s="238"/>
    </row>
    <row r="524" spans="1:4" ht="75" hidden="1">
      <c r="A524" s="23" t="s">
        <v>155</v>
      </c>
      <c r="B524" s="22" t="s">
        <v>1443</v>
      </c>
      <c r="C524" s="83"/>
      <c r="D524" s="238"/>
    </row>
    <row r="525" spans="1:4" ht="93.75" hidden="1">
      <c r="A525" s="23" t="s">
        <v>1444</v>
      </c>
      <c r="B525" s="22" t="s">
        <v>1445</v>
      </c>
      <c r="C525" s="83"/>
      <c r="D525" s="238"/>
    </row>
    <row r="526" spans="1:4" ht="93.75" hidden="1">
      <c r="A526" s="23" t="s">
        <v>25</v>
      </c>
      <c r="B526" s="22" t="s">
        <v>26</v>
      </c>
      <c r="C526" s="83"/>
      <c r="D526" s="238"/>
    </row>
    <row r="527" spans="1:4" ht="75" hidden="1">
      <c r="A527" s="23" t="s">
        <v>1595</v>
      </c>
      <c r="B527" s="22" t="s">
        <v>1596</v>
      </c>
      <c r="C527" s="83"/>
      <c r="D527" s="238"/>
    </row>
    <row r="528" spans="1:4" ht="75" hidden="1">
      <c r="A528" s="23" t="s">
        <v>1483</v>
      </c>
      <c r="B528" s="22" t="s">
        <v>1484</v>
      </c>
      <c r="C528" s="83"/>
      <c r="D528" s="238"/>
    </row>
    <row r="529" spans="1:4" ht="93.75" hidden="1">
      <c r="A529" s="23" t="s">
        <v>1293</v>
      </c>
      <c r="B529" s="22" t="s">
        <v>1294</v>
      </c>
      <c r="C529" s="83"/>
      <c r="D529" s="238"/>
    </row>
    <row r="530" spans="1:4" ht="93.75" hidden="1">
      <c r="A530" s="23" t="s">
        <v>1295</v>
      </c>
      <c r="B530" s="22" t="s">
        <v>1296</v>
      </c>
      <c r="C530" s="83"/>
      <c r="D530" s="238"/>
    </row>
    <row r="531" spans="1:4" ht="93.75" hidden="1">
      <c r="A531" s="23" t="s">
        <v>1297</v>
      </c>
      <c r="B531" s="22" t="s">
        <v>535</v>
      </c>
      <c r="C531" s="83"/>
      <c r="D531" s="238"/>
    </row>
    <row r="532" spans="1:4" ht="93.75" hidden="1">
      <c r="A532" s="23" t="s">
        <v>536</v>
      </c>
      <c r="B532" s="22" t="s">
        <v>537</v>
      </c>
      <c r="C532" s="83"/>
      <c r="D532" s="238"/>
    </row>
    <row r="533" spans="1:4" ht="75" hidden="1">
      <c r="A533" s="23" t="s">
        <v>1337</v>
      </c>
      <c r="B533" s="22" t="s">
        <v>1338</v>
      </c>
      <c r="C533" s="83"/>
      <c r="D533" s="238"/>
    </row>
    <row r="534" spans="1:4" ht="75" hidden="1">
      <c r="A534" s="23" t="s">
        <v>1339</v>
      </c>
      <c r="B534" s="22" t="s">
        <v>1340</v>
      </c>
      <c r="C534" s="83"/>
      <c r="D534" s="238"/>
    </row>
    <row r="535" spans="1:4" ht="93.75" hidden="1">
      <c r="A535" s="23" t="s">
        <v>588</v>
      </c>
      <c r="B535" s="22" t="s">
        <v>589</v>
      </c>
      <c r="C535" s="83"/>
      <c r="D535" s="238"/>
    </row>
    <row r="536" spans="1:4" ht="93.75" hidden="1">
      <c r="A536" s="23" t="s">
        <v>590</v>
      </c>
      <c r="B536" s="22" t="s">
        <v>591</v>
      </c>
      <c r="C536" s="83"/>
      <c r="D536" s="238"/>
    </row>
    <row r="537" spans="1:4" hidden="1">
      <c r="A537" s="23" t="s">
        <v>592</v>
      </c>
      <c r="B537" s="22" t="s">
        <v>593</v>
      </c>
      <c r="C537" s="82"/>
      <c r="D537" s="238"/>
    </row>
    <row r="538" spans="1:4" ht="37.5" hidden="1">
      <c r="A538" s="23" t="s">
        <v>1533</v>
      </c>
      <c r="B538" s="22" t="s">
        <v>602</v>
      </c>
      <c r="C538" s="83"/>
      <c r="D538" s="238"/>
    </row>
    <row r="539" spans="1:4" ht="37.5" hidden="1">
      <c r="A539" s="23" t="s">
        <v>603</v>
      </c>
      <c r="B539" s="22" t="s">
        <v>604</v>
      </c>
      <c r="C539" s="83"/>
      <c r="D539" s="238"/>
    </row>
    <row r="540" spans="1:4" ht="37.5" hidden="1">
      <c r="A540" s="23" t="s">
        <v>605</v>
      </c>
      <c r="B540" s="22" t="s">
        <v>606</v>
      </c>
      <c r="C540" s="83"/>
      <c r="D540" s="238"/>
    </row>
    <row r="541" spans="1:4" ht="37.5" hidden="1">
      <c r="A541" s="23" t="s">
        <v>607</v>
      </c>
      <c r="B541" s="22" t="s">
        <v>474</v>
      </c>
      <c r="C541" s="83"/>
      <c r="D541" s="238"/>
    </row>
    <row r="542" spans="1:4" ht="37.5" hidden="1">
      <c r="A542" s="23" t="s">
        <v>475</v>
      </c>
      <c r="B542" s="22" t="s">
        <v>476</v>
      </c>
      <c r="C542" s="83"/>
      <c r="D542" s="238"/>
    </row>
    <row r="543" spans="1:4" ht="37.5" hidden="1">
      <c r="A543" s="23" t="s">
        <v>1371</v>
      </c>
      <c r="B543" s="22" t="s">
        <v>1372</v>
      </c>
      <c r="C543" s="83"/>
      <c r="D543" s="238"/>
    </row>
    <row r="544" spans="1:4" ht="37.5" hidden="1">
      <c r="A544" s="23" t="s">
        <v>1373</v>
      </c>
      <c r="B544" s="22" t="s">
        <v>1374</v>
      </c>
      <c r="C544" s="83"/>
      <c r="D544" s="238"/>
    </row>
    <row r="545" spans="1:4" ht="37.5" hidden="1">
      <c r="A545" s="23" t="s">
        <v>1375</v>
      </c>
      <c r="B545" s="22" t="s">
        <v>1376</v>
      </c>
      <c r="C545" s="83"/>
      <c r="D545" s="238"/>
    </row>
    <row r="546" spans="1:4" ht="56.25" hidden="1">
      <c r="A546" s="23" t="s">
        <v>77</v>
      </c>
      <c r="B546" s="22" t="s">
        <v>78</v>
      </c>
      <c r="C546" s="83"/>
      <c r="D546" s="238"/>
    </row>
    <row r="547" spans="1:4" ht="56.25" hidden="1">
      <c r="A547" s="23" t="s">
        <v>1495</v>
      </c>
      <c r="B547" s="22" t="s">
        <v>1496</v>
      </c>
      <c r="C547" s="83"/>
      <c r="D547" s="238"/>
    </row>
    <row r="548" spans="1:4" ht="51" hidden="1" customHeight="1">
      <c r="A548" s="23" t="s">
        <v>1497</v>
      </c>
      <c r="B548" s="22" t="s">
        <v>1498</v>
      </c>
      <c r="C548" s="83"/>
      <c r="D548" s="238"/>
    </row>
    <row r="549" spans="1:4" ht="30" hidden="1" customHeight="1">
      <c r="A549" s="23" t="s">
        <v>333</v>
      </c>
      <c r="B549" s="22" t="s">
        <v>255</v>
      </c>
      <c r="C549" s="83"/>
      <c r="D549" s="238"/>
    </row>
    <row r="550" spans="1:4" ht="30" hidden="1" customHeight="1">
      <c r="A550" s="23" t="s">
        <v>333</v>
      </c>
      <c r="B550" s="22" t="s">
        <v>1515</v>
      </c>
      <c r="C550" s="83"/>
      <c r="D550" s="238"/>
    </row>
    <row r="551" spans="1:4" ht="51" hidden="1" customHeight="1">
      <c r="A551" s="23" t="s">
        <v>334</v>
      </c>
      <c r="B551" s="22" t="s">
        <v>1248</v>
      </c>
      <c r="C551" s="83"/>
      <c r="D551" s="238"/>
    </row>
    <row r="552" spans="1:4" ht="72" hidden="1" customHeight="1">
      <c r="A552" s="23" t="s">
        <v>335</v>
      </c>
      <c r="B552" s="22" t="s">
        <v>1515</v>
      </c>
      <c r="C552" s="83"/>
      <c r="D552" s="238"/>
    </row>
    <row r="553" spans="1:4" ht="99" hidden="1" customHeight="1">
      <c r="A553" s="23" t="s">
        <v>1247</v>
      </c>
      <c r="B553" s="22" t="s">
        <v>127</v>
      </c>
      <c r="C553" s="132"/>
      <c r="D553" s="238"/>
    </row>
    <row r="554" spans="1:4" ht="119.25" hidden="1" customHeight="1">
      <c r="A554" s="23" t="s">
        <v>128</v>
      </c>
      <c r="B554" s="22" t="s">
        <v>129</v>
      </c>
      <c r="C554" s="83"/>
      <c r="D554" s="238"/>
    </row>
    <row r="555" spans="1:4" ht="119.25" hidden="1" customHeight="1">
      <c r="A555" s="23" t="s">
        <v>279</v>
      </c>
      <c r="B555" s="22" t="s">
        <v>281</v>
      </c>
      <c r="C555" s="83"/>
      <c r="D555" s="83"/>
    </row>
    <row r="556" spans="1:4" ht="119.25" hidden="1" customHeight="1">
      <c r="A556" s="23" t="s">
        <v>280</v>
      </c>
      <c r="B556" s="22" t="s">
        <v>282</v>
      </c>
      <c r="C556" s="83"/>
      <c r="D556" s="238"/>
    </row>
    <row r="557" spans="1:4" ht="99" hidden="1" customHeight="1">
      <c r="A557" s="23" t="s">
        <v>1476</v>
      </c>
      <c r="B557" s="22" t="s">
        <v>1123</v>
      </c>
      <c r="C557" s="83"/>
      <c r="D557" s="83"/>
    </row>
    <row r="558" spans="1:4" ht="45.75" hidden="1" customHeight="1">
      <c r="A558" s="23" t="s">
        <v>1477</v>
      </c>
      <c r="B558" s="22" t="s">
        <v>1124</v>
      </c>
      <c r="C558" s="83"/>
      <c r="D558" s="238"/>
    </row>
    <row r="559" spans="1:4" ht="66.75" hidden="1" customHeight="1">
      <c r="A559" s="23" t="s">
        <v>860</v>
      </c>
      <c r="B559" s="22" t="s">
        <v>1125</v>
      </c>
      <c r="C559" s="83"/>
      <c r="D559" s="238"/>
    </row>
    <row r="560" spans="1:4" ht="0.75" hidden="1" customHeight="1">
      <c r="A560" s="23" t="s">
        <v>861</v>
      </c>
      <c r="B560" s="22" t="s">
        <v>862</v>
      </c>
      <c r="C560" s="82"/>
      <c r="D560" s="238"/>
    </row>
    <row r="561" spans="1:4" hidden="1">
      <c r="A561" s="23" t="s">
        <v>863</v>
      </c>
      <c r="B561" s="22" t="s">
        <v>864</v>
      </c>
      <c r="C561" s="82"/>
      <c r="D561" s="238"/>
    </row>
    <row r="562" spans="1:4" hidden="1">
      <c r="A562" s="23" t="s">
        <v>865</v>
      </c>
      <c r="B562" s="22" t="s">
        <v>866</v>
      </c>
      <c r="C562" s="83"/>
      <c r="D562" s="238"/>
    </row>
    <row r="563" spans="1:4" ht="56.25" hidden="1">
      <c r="A563" s="23" t="s">
        <v>867</v>
      </c>
      <c r="B563" s="22" t="s">
        <v>868</v>
      </c>
      <c r="C563" s="82"/>
      <c r="D563" s="238"/>
    </row>
    <row r="564" spans="1:4" ht="37.5" hidden="1">
      <c r="A564" s="23" t="s">
        <v>869</v>
      </c>
      <c r="B564" s="22" t="s">
        <v>799</v>
      </c>
      <c r="C564" s="83"/>
      <c r="D564" s="238"/>
    </row>
    <row r="565" spans="1:4" ht="56.25" hidden="1">
      <c r="A565" s="23" t="s">
        <v>1383</v>
      </c>
      <c r="B565" s="22" t="s">
        <v>1384</v>
      </c>
      <c r="C565" s="83"/>
      <c r="D565" s="238"/>
    </row>
    <row r="566" spans="1:4" ht="56.25" hidden="1">
      <c r="A566" s="23" t="s">
        <v>1385</v>
      </c>
      <c r="B566" s="22" t="s">
        <v>1386</v>
      </c>
      <c r="C566" s="83"/>
      <c r="D566" s="238"/>
    </row>
    <row r="567" spans="1:4" ht="37.5" hidden="1">
      <c r="A567" s="23" t="s">
        <v>260</v>
      </c>
      <c r="B567" s="22" t="s">
        <v>261</v>
      </c>
      <c r="C567" s="83"/>
      <c r="D567" s="238"/>
    </row>
    <row r="568" spans="1:4" ht="37.5" hidden="1">
      <c r="A568" s="23" t="s">
        <v>262</v>
      </c>
      <c r="B568" s="22" t="s">
        <v>263</v>
      </c>
      <c r="C568" s="83"/>
      <c r="D568" s="238"/>
    </row>
    <row r="569" spans="1:4" ht="37.5" hidden="1">
      <c r="A569" s="23" t="s">
        <v>264</v>
      </c>
      <c r="B569" s="22" t="s">
        <v>265</v>
      </c>
      <c r="C569" s="83"/>
      <c r="D569" s="238"/>
    </row>
    <row r="570" spans="1:4" hidden="1">
      <c r="A570" s="23" t="s">
        <v>266</v>
      </c>
      <c r="B570" s="22" t="s">
        <v>267</v>
      </c>
      <c r="C570" s="82"/>
      <c r="D570" s="238"/>
    </row>
    <row r="571" spans="1:4" ht="93.75" hidden="1">
      <c r="A571" s="23" t="s">
        <v>268</v>
      </c>
      <c r="B571" s="22" t="s">
        <v>269</v>
      </c>
      <c r="C571" s="83"/>
      <c r="D571" s="238"/>
    </row>
    <row r="572" spans="1:4" ht="112.5" hidden="1">
      <c r="A572" s="23" t="s">
        <v>1075</v>
      </c>
      <c r="B572" s="22" t="s">
        <v>1076</v>
      </c>
      <c r="C572" s="82"/>
      <c r="D572" s="238"/>
    </row>
    <row r="573" spans="1:4" ht="112.5" hidden="1">
      <c r="A573" s="23" t="s">
        <v>1075</v>
      </c>
      <c r="B573" s="22" t="s">
        <v>1077</v>
      </c>
      <c r="C573" s="83"/>
      <c r="D573" s="238"/>
    </row>
    <row r="574" spans="1:4" ht="75" hidden="1">
      <c r="A574" s="23" t="s">
        <v>1078</v>
      </c>
      <c r="B574" s="22" t="s">
        <v>1079</v>
      </c>
      <c r="C574" s="83"/>
      <c r="D574" s="238"/>
    </row>
    <row r="575" spans="1:4" ht="37.5" hidden="1">
      <c r="A575" s="23" t="s">
        <v>1080</v>
      </c>
      <c r="B575" s="22" t="s">
        <v>1081</v>
      </c>
      <c r="C575" s="82"/>
      <c r="D575" s="238"/>
    </row>
    <row r="576" spans="1:4" ht="93.75" hidden="1">
      <c r="A576" s="23" t="s">
        <v>1082</v>
      </c>
      <c r="B576" s="22" t="s">
        <v>1083</v>
      </c>
      <c r="C576" s="83"/>
      <c r="D576" s="238"/>
    </row>
    <row r="577" spans="1:4" ht="75" hidden="1">
      <c r="A577" s="23" t="s">
        <v>1327</v>
      </c>
      <c r="B577" s="22" t="s">
        <v>1328</v>
      </c>
      <c r="C577" s="83"/>
      <c r="D577" s="238"/>
    </row>
    <row r="578" spans="1:4" ht="75" hidden="1">
      <c r="A578" s="23" t="s">
        <v>1478</v>
      </c>
      <c r="B578" s="22" t="s">
        <v>1479</v>
      </c>
      <c r="C578" s="83"/>
      <c r="D578" s="238"/>
    </row>
    <row r="579" spans="1:4" ht="37.5" hidden="1">
      <c r="A579" s="23" t="s">
        <v>1480</v>
      </c>
      <c r="B579" s="22" t="s">
        <v>1481</v>
      </c>
      <c r="C579" s="83"/>
      <c r="D579" s="238"/>
    </row>
    <row r="580" spans="1:4" ht="93.75" hidden="1">
      <c r="A580" s="23" t="s">
        <v>208</v>
      </c>
      <c r="B580" s="22" t="s">
        <v>209</v>
      </c>
      <c r="C580" s="83"/>
      <c r="D580" s="238"/>
    </row>
    <row r="581" spans="1:4" ht="93.75" hidden="1">
      <c r="A581" s="23" t="s">
        <v>1277</v>
      </c>
      <c r="B581" s="22" t="s">
        <v>1278</v>
      </c>
      <c r="C581" s="83"/>
      <c r="D581" s="238"/>
    </row>
    <row r="582" spans="1:4" ht="112.5" hidden="1">
      <c r="A582" s="23" t="s">
        <v>1614</v>
      </c>
      <c r="B582" s="22" t="s">
        <v>377</v>
      </c>
      <c r="C582" s="83"/>
      <c r="D582" s="238"/>
    </row>
    <row r="583" spans="1:4" ht="75" hidden="1">
      <c r="A583" s="23" t="s">
        <v>1423</v>
      </c>
      <c r="B583" s="22" t="s">
        <v>1230</v>
      </c>
      <c r="C583" s="83"/>
      <c r="D583" s="238"/>
    </row>
    <row r="584" spans="1:4" ht="75" hidden="1">
      <c r="A584" s="23" t="s">
        <v>1050</v>
      </c>
      <c r="B584" s="22" t="s">
        <v>1051</v>
      </c>
      <c r="C584" s="83"/>
      <c r="D584" s="238"/>
    </row>
    <row r="585" spans="1:4" ht="56.25" hidden="1">
      <c r="A585" s="23" t="s">
        <v>1052</v>
      </c>
      <c r="B585" s="22" t="s">
        <v>1053</v>
      </c>
      <c r="C585" s="83"/>
      <c r="D585" s="238"/>
    </row>
    <row r="586" spans="1:4" ht="56.25" hidden="1">
      <c r="A586" s="23" t="s">
        <v>1054</v>
      </c>
      <c r="B586" s="22" t="s">
        <v>1055</v>
      </c>
      <c r="C586" s="83"/>
      <c r="D586" s="238"/>
    </row>
    <row r="587" spans="1:4" ht="112.5" hidden="1">
      <c r="A587" s="23" t="s">
        <v>1056</v>
      </c>
      <c r="B587" s="22" t="s">
        <v>1057</v>
      </c>
      <c r="C587" s="83"/>
      <c r="D587" s="238"/>
    </row>
    <row r="588" spans="1:4" ht="93.75" hidden="1">
      <c r="A588" s="23" t="s">
        <v>769</v>
      </c>
      <c r="B588" s="22" t="s">
        <v>770</v>
      </c>
      <c r="C588" s="83"/>
      <c r="D588" s="238"/>
    </row>
    <row r="589" spans="1:4" ht="56.25" hidden="1">
      <c r="A589" s="23" t="s">
        <v>771</v>
      </c>
      <c r="B589" s="22" t="s">
        <v>772</v>
      </c>
      <c r="C589" s="83"/>
      <c r="D589" s="238"/>
    </row>
    <row r="590" spans="1:4" ht="56.25" hidden="1">
      <c r="A590" s="23" t="s">
        <v>773</v>
      </c>
      <c r="B590" s="22" t="s">
        <v>774</v>
      </c>
      <c r="C590" s="83"/>
      <c r="D590" s="238"/>
    </row>
    <row r="591" spans="1:4" ht="56.25" hidden="1">
      <c r="A591" s="23" t="s">
        <v>775</v>
      </c>
      <c r="B591" s="22" t="s">
        <v>776</v>
      </c>
      <c r="C591" s="83"/>
      <c r="D591" s="238"/>
    </row>
    <row r="592" spans="1:4" ht="75" hidden="1">
      <c r="A592" s="23" t="s">
        <v>777</v>
      </c>
      <c r="B592" s="22" t="s">
        <v>778</v>
      </c>
      <c r="C592" s="83"/>
      <c r="D592" s="238"/>
    </row>
    <row r="593" spans="1:4" ht="37.5" hidden="1">
      <c r="A593" s="23" t="s">
        <v>372</v>
      </c>
      <c r="B593" s="22" t="s">
        <v>373</v>
      </c>
      <c r="C593" s="82"/>
      <c r="D593" s="238"/>
    </row>
    <row r="594" spans="1:4" ht="56.25" hidden="1">
      <c r="A594" s="23" t="s">
        <v>374</v>
      </c>
      <c r="B594" s="22" t="s">
        <v>375</v>
      </c>
      <c r="C594" s="83"/>
      <c r="D594" s="238"/>
    </row>
    <row r="595" spans="1:4" ht="56.25" hidden="1">
      <c r="A595" s="23" t="s">
        <v>1722</v>
      </c>
      <c r="B595" s="22" t="s">
        <v>1723</v>
      </c>
      <c r="C595" s="83"/>
      <c r="D595" s="238"/>
    </row>
    <row r="596" spans="1:4" ht="56.25" hidden="1">
      <c r="A596" s="23" t="s">
        <v>313</v>
      </c>
      <c r="B596" s="22" t="s">
        <v>314</v>
      </c>
      <c r="C596" s="83"/>
      <c r="D596" s="238"/>
    </row>
    <row r="597" spans="1:4" ht="56.25" hidden="1">
      <c r="A597" s="23" t="s">
        <v>315</v>
      </c>
      <c r="B597" s="22" t="s">
        <v>316</v>
      </c>
      <c r="C597" s="83"/>
      <c r="D597" s="238"/>
    </row>
    <row r="598" spans="1:4" ht="56.25" hidden="1">
      <c r="A598" s="23" t="s">
        <v>317</v>
      </c>
      <c r="B598" s="22" t="s">
        <v>318</v>
      </c>
      <c r="C598" s="83"/>
      <c r="D598" s="238"/>
    </row>
    <row r="599" spans="1:4" ht="37.5" hidden="1">
      <c r="A599" s="23" t="s">
        <v>319</v>
      </c>
      <c r="B599" s="22" t="s">
        <v>320</v>
      </c>
      <c r="C599" s="83"/>
      <c r="D599" s="238"/>
    </row>
    <row r="600" spans="1:4" ht="112.5" hidden="1">
      <c r="A600" s="23" t="s">
        <v>1610</v>
      </c>
      <c r="B600" s="22" t="s">
        <v>1609</v>
      </c>
      <c r="C600" s="82"/>
      <c r="D600" s="238"/>
    </row>
    <row r="601" spans="1:4" ht="112.5" hidden="1">
      <c r="A601" s="23" t="s">
        <v>1610</v>
      </c>
      <c r="B601" s="22" t="s">
        <v>1350</v>
      </c>
      <c r="C601" s="83"/>
      <c r="D601" s="238"/>
    </row>
    <row r="602" spans="1:4" ht="112.5" hidden="1">
      <c r="A602" s="23" t="s">
        <v>1610</v>
      </c>
      <c r="B602" s="22" t="s">
        <v>1351</v>
      </c>
      <c r="C602" s="83"/>
      <c r="D602" s="238"/>
    </row>
    <row r="603" spans="1:4" ht="112.5" hidden="1">
      <c r="A603" s="23" t="s">
        <v>1610</v>
      </c>
      <c r="B603" s="22" t="s">
        <v>1352</v>
      </c>
      <c r="C603" s="83"/>
      <c r="D603" s="238"/>
    </row>
    <row r="604" spans="1:4" ht="112.5" hidden="1">
      <c r="A604" s="23" t="s">
        <v>1610</v>
      </c>
      <c r="B604" s="22" t="s">
        <v>1353</v>
      </c>
      <c r="C604" s="83"/>
      <c r="D604" s="238"/>
    </row>
    <row r="605" spans="1:4" ht="56.25" hidden="1">
      <c r="A605" s="23" t="s">
        <v>1398</v>
      </c>
      <c r="B605" s="22" t="s">
        <v>1467</v>
      </c>
      <c r="C605" s="82"/>
      <c r="D605" s="238"/>
    </row>
    <row r="606" spans="1:4" ht="75" hidden="1">
      <c r="A606" s="23" t="s">
        <v>1499</v>
      </c>
      <c r="B606" s="22" t="s">
        <v>1500</v>
      </c>
      <c r="C606" s="83"/>
      <c r="D606" s="238"/>
    </row>
    <row r="607" spans="1:4" ht="93.75" hidden="1">
      <c r="A607" s="23" t="s">
        <v>1501</v>
      </c>
      <c r="B607" s="22" t="s">
        <v>1502</v>
      </c>
      <c r="C607" s="83"/>
      <c r="D607" s="238"/>
    </row>
    <row r="608" spans="1:4" ht="75" hidden="1">
      <c r="A608" s="23" t="s">
        <v>1503</v>
      </c>
      <c r="B608" s="22" t="s">
        <v>1504</v>
      </c>
      <c r="C608" s="83"/>
      <c r="D608" s="238"/>
    </row>
    <row r="609" spans="1:4" ht="93.75" hidden="1">
      <c r="A609" s="23" t="s">
        <v>363</v>
      </c>
      <c r="B609" s="22" t="s">
        <v>364</v>
      </c>
      <c r="C609" s="83"/>
      <c r="D609" s="238"/>
    </row>
    <row r="610" spans="1:4" ht="93.75" hidden="1">
      <c r="A610" s="23" t="s">
        <v>365</v>
      </c>
      <c r="B610" s="22" t="s">
        <v>366</v>
      </c>
      <c r="C610" s="83"/>
      <c r="D610" s="238"/>
    </row>
    <row r="611" spans="1:4" ht="93.75" hidden="1">
      <c r="A611" s="23" t="s">
        <v>1487</v>
      </c>
      <c r="B611" s="22" t="s">
        <v>1488</v>
      </c>
      <c r="C611" s="83"/>
      <c r="D611" s="238"/>
    </row>
    <row r="612" spans="1:4" ht="93.75" hidden="1">
      <c r="A612" s="23" t="s">
        <v>1489</v>
      </c>
      <c r="B612" s="22" t="s">
        <v>1490</v>
      </c>
      <c r="C612" s="83"/>
      <c r="D612" s="238"/>
    </row>
    <row r="613" spans="1:4" ht="37.5" hidden="1">
      <c r="A613" s="23" t="s">
        <v>1491</v>
      </c>
      <c r="B613" s="22" t="s">
        <v>1492</v>
      </c>
      <c r="C613" s="83"/>
      <c r="D613" s="238"/>
    </row>
    <row r="614" spans="1:4" ht="37.5" hidden="1">
      <c r="A614" s="23" t="s">
        <v>1493</v>
      </c>
      <c r="B614" s="22" t="s">
        <v>1494</v>
      </c>
      <c r="C614" s="82"/>
      <c r="D614" s="238"/>
    </row>
    <row r="615" spans="1:4" ht="37.5" hidden="1">
      <c r="A615" s="23" t="s">
        <v>451</v>
      </c>
      <c r="B615" s="22" t="s">
        <v>452</v>
      </c>
      <c r="C615" s="83"/>
      <c r="D615" s="238"/>
    </row>
    <row r="616" spans="1:4" ht="56.25" hidden="1">
      <c r="A616" s="23" t="s">
        <v>453</v>
      </c>
      <c r="B616" s="22" t="s">
        <v>454</v>
      </c>
      <c r="C616" s="83"/>
      <c r="D616" s="238"/>
    </row>
    <row r="617" spans="1:4" ht="37.5" hidden="1">
      <c r="A617" s="23" t="s">
        <v>789</v>
      </c>
      <c r="B617" s="22" t="s">
        <v>790</v>
      </c>
      <c r="C617" s="83"/>
      <c r="D617" s="238"/>
    </row>
    <row r="618" spans="1:4" ht="56.25" hidden="1">
      <c r="A618" s="23" t="s">
        <v>791</v>
      </c>
      <c r="B618" s="22" t="s">
        <v>792</v>
      </c>
      <c r="C618" s="83"/>
      <c r="D618" s="238"/>
    </row>
    <row r="619" spans="1:4" ht="56.25" hidden="1">
      <c r="A619" s="23" t="s">
        <v>519</v>
      </c>
      <c r="B619" s="22" t="s">
        <v>520</v>
      </c>
      <c r="C619" s="83"/>
      <c r="D619" s="238"/>
    </row>
    <row r="620" spans="1:4" ht="37.5" hidden="1">
      <c r="A620" s="23" t="s">
        <v>521</v>
      </c>
      <c r="B620" s="22" t="s">
        <v>522</v>
      </c>
      <c r="C620" s="83"/>
      <c r="D620" s="238"/>
    </row>
    <row r="621" spans="1:4" ht="75" hidden="1">
      <c r="A621" s="23" t="s">
        <v>1573</v>
      </c>
      <c r="B621" s="22" t="s">
        <v>1574</v>
      </c>
      <c r="C621" s="83"/>
      <c r="D621" s="238"/>
    </row>
    <row r="622" spans="1:4" ht="112.5" hidden="1">
      <c r="A622" s="23" t="s">
        <v>608</v>
      </c>
      <c r="B622" s="22" t="s">
        <v>965</v>
      </c>
      <c r="C622" s="82"/>
      <c r="D622" s="238"/>
    </row>
    <row r="623" spans="1:4" ht="37.5" hidden="1">
      <c r="A623" s="23" t="s">
        <v>966</v>
      </c>
      <c r="B623" s="22" t="s">
        <v>967</v>
      </c>
      <c r="C623" s="83"/>
      <c r="D623" s="238"/>
    </row>
    <row r="624" spans="1:4" ht="56.25" hidden="1">
      <c r="A624" s="23" t="s">
        <v>968</v>
      </c>
      <c r="B624" s="22" t="s">
        <v>969</v>
      </c>
      <c r="C624" s="83"/>
      <c r="D624" s="238"/>
    </row>
    <row r="625" spans="1:4" ht="56.25" hidden="1">
      <c r="A625" s="23" t="s">
        <v>1269</v>
      </c>
      <c r="B625" s="22" t="s">
        <v>1270</v>
      </c>
      <c r="C625" s="83"/>
      <c r="D625" s="238"/>
    </row>
    <row r="626" spans="1:4" ht="37.5" hidden="1">
      <c r="A626" s="23" t="s">
        <v>1271</v>
      </c>
      <c r="B626" s="22" t="s">
        <v>1272</v>
      </c>
      <c r="C626" s="83"/>
      <c r="D626" s="238"/>
    </row>
    <row r="627" spans="1:4" ht="37.5" hidden="1">
      <c r="A627" s="23" t="s">
        <v>1307</v>
      </c>
      <c r="B627" s="22" t="s">
        <v>1308</v>
      </c>
      <c r="C627" s="83"/>
      <c r="D627" s="238"/>
    </row>
    <row r="628" spans="1:4" ht="37.5" hidden="1">
      <c r="A628" s="23" t="s">
        <v>609</v>
      </c>
      <c r="B628" s="22" t="s">
        <v>610</v>
      </c>
      <c r="C628" s="83"/>
      <c r="D628" s="238"/>
    </row>
    <row r="629" spans="1:4" ht="37.5" hidden="1">
      <c r="A629" s="23" t="s">
        <v>611</v>
      </c>
      <c r="B629" s="22" t="s">
        <v>612</v>
      </c>
      <c r="C629" s="83"/>
      <c r="D629" s="238"/>
    </row>
    <row r="630" spans="1:4" ht="37.5" hidden="1">
      <c r="A630" s="23" t="s">
        <v>613</v>
      </c>
      <c r="B630" s="22" t="s">
        <v>614</v>
      </c>
      <c r="C630" s="83"/>
      <c r="D630" s="238"/>
    </row>
    <row r="631" spans="1:4" ht="37.5" hidden="1">
      <c r="A631" s="23" t="s">
        <v>615</v>
      </c>
      <c r="B631" s="22" t="s">
        <v>616</v>
      </c>
      <c r="C631" s="83"/>
      <c r="D631" s="238"/>
    </row>
    <row r="632" spans="1:4" ht="37.5" hidden="1">
      <c r="A632" s="23" t="s">
        <v>192</v>
      </c>
      <c r="B632" s="22" t="s">
        <v>193</v>
      </c>
      <c r="C632" s="83"/>
      <c r="D632" s="238"/>
    </row>
    <row r="633" spans="1:4" ht="75" hidden="1">
      <c r="A633" s="23" t="s">
        <v>194</v>
      </c>
      <c r="B633" s="22" t="s">
        <v>195</v>
      </c>
      <c r="C633" s="83"/>
      <c r="D633" s="238"/>
    </row>
    <row r="634" spans="1:4" ht="75" hidden="1">
      <c r="A634" s="23" t="s">
        <v>196</v>
      </c>
      <c r="B634" s="22" t="s">
        <v>197</v>
      </c>
      <c r="C634" s="83"/>
      <c r="D634" s="238"/>
    </row>
    <row r="635" spans="1:4" ht="37.5" hidden="1">
      <c r="A635" s="23" t="s">
        <v>27</v>
      </c>
      <c r="B635" s="22" t="s">
        <v>28</v>
      </c>
      <c r="C635" s="83"/>
      <c r="D635" s="238"/>
    </row>
    <row r="636" spans="1:4" ht="37.5" hidden="1">
      <c r="A636" s="23" t="s">
        <v>29</v>
      </c>
      <c r="B636" s="22" t="s">
        <v>360</v>
      </c>
      <c r="C636" s="82"/>
      <c r="D636" s="238"/>
    </row>
    <row r="637" spans="1:4" ht="56.25" hidden="1">
      <c r="A637" s="23" t="s">
        <v>361</v>
      </c>
      <c r="B637" s="22" t="s">
        <v>362</v>
      </c>
      <c r="C637" s="83"/>
      <c r="D637" s="238"/>
    </row>
    <row r="638" spans="1:4" ht="56.25" hidden="1">
      <c r="A638" s="23" t="s">
        <v>1518</v>
      </c>
      <c r="B638" s="22" t="s">
        <v>1519</v>
      </c>
      <c r="C638" s="83"/>
      <c r="D638" s="238"/>
    </row>
    <row r="639" spans="1:4" ht="56.25" hidden="1">
      <c r="A639" s="23" t="s">
        <v>1520</v>
      </c>
      <c r="B639" s="22" t="s">
        <v>1521</v>
      </c>
      <c r="C639" s="83"/>
      <c r="D639" s="238"/>
    </row>
    <row r="640" spans="1:4" ht="56.25" hidden="1">
      <c r="A640" s="23" t="s">
        <v>1522</v>
      </c>
      <c r="B640" s="22" t="s">
        <v>1523</v>
      </c>
      <c r="C640" s="83"/>
      <c r="D640" s="238"/>
    </row>
    <row r="641" spans="1:4" ht="56.25" hidden="1">
      <c r="A641" s="23" t="s">
        <v>1524</v>
      </c>
      <c r="B641" s="22" t="s">
        <v>1525</v>
      </c>
      <c r="C641" s="83"/>
      <c r="D641" s="238"/>
    </row>
    <row r="642" spans="1:4" ht="56.25" hidden="1">
      <c r="A642" s="23" t="s">
        <v>1526</v>
      </c>
      <c r="B642" s="22" t="s">
        <v>1527</v>
      </c>
      <c r="C642" s="83"/>
      <c r="D642" s="238"/>
    </row>
    <row r="643" spans="1:4" ht="56.25" hidden="1">
      <c r="A643" s="23" t="s">
        <v>1528</v>
      </c>
      <c r="B643" s="22" t="s">
        <v>1529</v>
      </c>
      <c r="C643" s="83"/>
      <c r="D643" s="238"/>
    </row>
    <row r="644" spans="1:4" ht="56.25" hidden="1">
      <c r="A644" s="23" t="s">
        <v>138</v>
      </c>
      <c r="B644" s="22" t="s">
        <v>139</v>
      </c>
      <c r="C644" s="83"/>
      <c r="D644" s="238"/>
    </row>
    <row r="645" spans="1:4" ht="75" hidden="1">
      <c r="A645" s="23" t="s">
        <v>140</v>
      </c>
      <c r="B645" s="22" t="s">
        <v>141</v>
      </c>
      <c r="C645" s="83"/>
      <c r="D645" s="238"/>
    </row>
    <row r="646" spans="1:4" ht="75" hidden="1">
      <c r="A646" s="23" t="s">
        <v>142</v>
      </c>
      <c r="B646" s="22" t="s">
        <v>143</v>
      </c>
      <c r="C646" s="83"/>
      <c r="D646" s="238"/>
    </row>
    <row r="647" spans="1:4" ht="24" hidden="1" customHeight="1">
      <c r="A647" s="23" t="s">
        <v>266</v>
      </c>
      <c r="B647" s="22" t="s">
        <v>1015</v>
      </c>
      <c r="C647" s="83"/>
      <c r="D647" s="83"/>
    </row>
    <row r="648" spans="1:4" ht="44.25" hidden="1" customHeight="1">
      <c r="A648" s="23" t="s">
        <v>144</v>
      </c>
      <c r="B648" s="22" t="s">
        <v>1965</v>
      </c>
      <c r="C648" s="83"/>
      <c r="D648" s="83"/>
    </row>
    <row r="649" spans="1:4" ht="93.75" hidden="1">
      <c r="A649" s="23" t="s">
        <v>1354</v>
      </c>
      <c r="B649" s="22" t="s">
        <v>1016</v>
      </c>
      <c r="C649" s="83"/>
      <c r="D649" s="238"/>
    </row>
    <row r="650" spans="1:4" ht="83.25" hidden="1" customHeight="1">
      <c r="A650" s="23" t="s">
        <v>834</v>
      </c>
      <c r="B650" s="22" t="s">
        <v>1017</v>
      </c>
      <c r="C650" s="83"/>
      <c r="D650" s="238"/>
    </row>
    <row r="651" spans="1:4" ht="75" hidden="1">
      <c r="A651" s="23" t="s">
        <v>114</v>
      </c>
      <c r="B651" s="22" t="s">
        <v>1020</v>
      </c>
      <c r="C651" s="83"/>
      <c r="D651" s="238"/>
    </row>
    <row r="652" spans="1:4" ht="59.25" hidden="1" customHeight="1">
      <c r="A652" s="23" t="s">
        <v>115</v>
      </c>
      <c r="B652" s="22" t="s">
        <v>1230</v>
      </c>
      <c r="C652" s="83"/>
      <c r="D652" s="238"/>
    </row>
    <row r="653" spans="1:4" ht="35.25" hidden="1" customHeight="1">
      <c r="A653" s="23" t="s">
        <v>1249</v>
      </c>
      <c r="B653" s="22" t="s">
        <v>316</v>
      </c>
      <c r="C653" s="83"/>
      <c r="D653" s="238"/>
    </row>
    <row r="654" spans="1:4" ht="66.75" hidden="1" customHeight="1">
      <c r="A654" s="23" t="s">
        <v>1250</v>
      </c>
      <c r="B654" s="22" t="s">
        <v>1021</v>
      </c>
      <c r="C654" s="83"/>
      <c r="D654" s="83"/>
    </row>
    <row r="655" spans="1:4" ht="79.5" hidden="1" customHeight="1">
      <c r="A655" s="23" t="s">
        <v>1251</v>
      </c>
      <c r="B655" s="22" t="s">
        <v>148</v>
      </c>
      <c r="C655" s="83"/>
      <c r="D655" s="238"/>
    </row>
    <row r="656" spans="1:4" ht="112.5" hidden="1" customHeight="1">
      <c r="A656" s="23" t="s">
        <v>953</v>
      </c>
      <c r="B656" s="22" t="s">
        <v>1022</v>
      </c>
      <c r="C656" s="83"/>
      <c r="D656" s="83"/>
    </row>
    <row r="657" spans="1:4" ht="58.5" hidden="1" customHeight="1">
      <c r="A657" s="23" t="s">
        <v>106</v>
      </c>
      <c r="B657" s="22" t="s">
        <v>1023</v>
      </c>
      <c r="C657" s="83"/>
      <c r="D657" s="238"/>
    </row>
    <row r="658" spans="1:4" ht="62.25" hidden="1" customHeight="1">
      <c r="A658" s="23" t="s">
        <v>107</v>
      </c>
      <c r="B658" s="22" t="s">
        <v>130</v>
      </c>
      <c r="C658" s="83"/>
      <c r="D658" s="238"/>
    </row>
    <row r="659" spans="1:4" ht="56.25" hidden="1" customHeight="1">
      <c r="A659" s="23" t="s">
        <v>1307</v>
      </c>
      <c r="B659" s="22" t="s">
        <v>1024</v>
      </c>
      <c r="C659" s="83"/>
      <c r="D659" s="238"/>
    </row>
    <row r="660" spans="1:4" ht="41.25" hidden="1" customHeight="1">
      <c r="A660" s="23" t="s">
        <v>108</v>
      </c>
      <c r="B660" s="22" t="s">
        <v>1025</v>
      </c>
      <c r="C660" s="83"/>
      <c r="D660" s="238"/>
    </row>
    <row r="661" spans="1:4" ht="27" hidden="1" customHeight="1">
      <c r="A661" s="23" t="s">
        <v>192</v>
      </c>
      <c r="B661" s="22" t="s">
        <v>193</v>
      </c>
      <c r="C661" s="83"/>
      <c r="D661" s="238"/>
    </row>
    <row r="662" spans="1:4" ht="36.75" hidden="1" customHeight="1">
      <c r="A662" s="23" t="s">
        <v>1400</v>
      </c>
      <c r="B662" s="22" t="s">
        <v>1401</v>
      </c>
      <c r="C662" s="83"/>
      <c r="D662" s="238"/>
    </row>
    <row r="663" spans="1:4" ht="86.25" hidden="1" customHeight="1">
      <c r="A663" s="23" t="s">
        <v>534</v>
      </c>
      <c r="B663" s="22" t="s">
        <v>981</v>
      </c>
      <c r="C663" s="83"/>
      <c r="D663" s="238"/>
    </row>
    <row r="664" spans="1:4" ht="39.75" hidden="1" customHeight="1">
      <c r="A664" s="23" t="s">
        <v>1044</v>
      </c>
      <c r="B664" s="22" t="s">
        <v>1045</v>
      </c>
      <c r="C664" s="83"/>
      <c r="D664" s="238"/>
    </row>
    <row r="665" spans="1:4" ht="39.75" hidden="1" customHeight="1">
      <c r="A665" s="23" t="s">
        <v>1315</v>
      </c>
      <c r="B665" s="22" t="s">
        <v>1316</v>
      </c>
      <c r="C665" s="83"/>
      <c r="D665" s="238"/>
    </row>
    <row r="666" spans="1:4" ht="64.5" hidden="1" customHeight="1">
      <c r="A666" s="23" t="s">
        <v>1317</v>
      </c>
      <c r="B666" s="22" t="s">
        <v>1026</v>
      </c>
      <c r="C666" s="83"/>
      <c r="D666" s="238"/>
    </row>
    <row r="667" spans="1:4" ht="64.5" hidden="1" customHeight="1">
      <c r="A667" s="23" t="s">
        <v>1402</v>
      </c>
      <c r="B667" s="22" t="s">
        <v>1403</v>
      </c>
      <c r="C667" s="83"/>
      <c r="D667" s="238"/>
    </row>
    <row r="668" spans="1:4" ht="75.75" hidden="1" customHeight="1">
      <c r="A668" s="23" t="s">
        <v>980</v>
      </c>
      <c r="B668" s="22" t="s">
        <v>1403</v>
      </c>
      <c r="C668" s="83"/>
      <c r="D668" s="238"/>
    </row>
    <row r="669" spans="1:4" ht="38.25" customHeight="1">
      <c r="A669" s="23" t="s">
        <v>1534</v>
      </c>
      <c r="B669" s="22" t="s">
        <v>1965</v>
      </c>
      <c r="C669" s="85"/>
      <c r="D669" s="421"/>
    </row>
    <row r="670" spans="1:4" hidden="1">
      <c r="A670" s="23" t="s">
        <v>1535</v>
      </c>
      <c r="B670" s="22" t="s">
        <v>1536</v>
      </c>
      <c r="C670" s="82"/>
      <c r="D670" s="238"/>
    </row>
    <row r="671" spans="1:4" hidden="1">
      <c r="A671" s="23" t="s">
        <v>1537</v>
      </c>
      <c r="B671" s="22" t="s">
        <v>1538</v>
      </c>
      <c r="C671" s="82"/>
      <c r="D671" s="238"/>
    </row>
    <row r="672" spans="1:4" ht="37.5" hidden="1">
      <c r="A672" s="23" t="s">
        <v>1539</v>
      </c>
      <c r="B672" s="22" t="s">
        <v>1540</v>
      </c>
      <c r="C672" s="83"/>
      <c r="D672" s="238"/>
    </row>
    <row r="673" spans="1:4" ht="37.5" hidden="1">
      <c r="A673" s="23" t="s">
        <v>1541</v>
      </c>
      <c r="B673" s="22" t="s">
        <v>1542</v>
      </c>
      <c r="C673" s="83"/>
      <c r="D673" s="238"/>
    </row>
    <row r="674" spans="1:4" ht="37.5" hidden="1">
      <c r="A674" s="23" t="s">
        <v>711</v>
      </c>
      <c r="B674" s="22" t="s">
        <v>712</v>
      </c>
      <c r="C674" s="83"/>
      <c r="D674" s="238"/>
    </row>
    <row r="675" spans="1:4" ht="37.5" hidden="1">
      <c r="A675" s="23" t="s">
        <v>713</v>
      </c>
      <c r="B675" s="22" t="s">
        <v>714</v>
      </c>
      <c r="C675" s="83"/>
      <c r="D675" s="238"/>
    </row>
    <row r="676" spans="1:4" ht="37.5" hidden="1">
      <c r="A676" s="23" t="s">
        <v>715</v>
      </c>
      <c r="B676" s="22" t="s">
        <v>716</v>
      </c>
      <c r="C676" s="83"/>
      <c r="D676" s="238"/>
    </row>
    <row r="677" spans="1:4" ht="37.5" hidden="1">
      <c r="A677" s="23" t="s">
        <v>717</v>
      </c>
      <c r="B677" s="22" t="s">
        <v>718</v>
      </c>
      <c r="C677" s="83"/>
      <c r="D677" s="238"/>
    </row>
    <row r="678" spans="1:4" ht="37.5" hidden="1">
      <c r="A678" s="23" t="s">
        <v>719</v>
      </c>
      <c r="B678" s="22" t="s">
        <v>720</v>
      </c>
      <c r="C678" s="83"/>
      <c r="D678" s="238"/>
    </row>
    <row r="679" spans="1:4" ht="37.5" hidden="1">
      <c r="A679" s="23" t="s">
        <v>721</v>
      </c>
      <c r="B679" s="22" t="s">
        <v>722</v>
      </c>
      <c r="C679" s="83"/>
      <c r="D679" s="238"/>
    </row>
    <row r="680" spans="1:4" ht="37.5" hidden="1">
      <c r="A680" s="23" t="s">
        <v>723</v>
      </c>
      <c r="B680" s="22" t="s">
        <v>724</v>
      </c>
      <c r="C680" s="83"/>
      <c r="D680" s="238"/>
    </row>
    <row r="681" spans="1:4" hidden="1">
      <c r="A681" s="23" t="s">
        <v>725</v>
      </c>
      <c r="B681" s="22" t="s">
        <v>726</v>
      </c>
      <c r="C681" s="82"/>
      <c r="D681" s="238"/>
    </row>
    <row r="682" spans="1:4" hidden="1">
      <c r="A682" s="23" t="s">
        <v>1133</v>
      </c>
      <c r="B682" s="22" t="s">
        <v>1134</v>
      </c>
      <c r="C682" s="83"/>
      <c r="D682" s="238"/>
    </row>
    <row r="683" spans="1:4" ht="37.5" hidden="1">
      <c r="A683" s="23" t="s">
        <v>1135</v>
      </c>
      <c r="B683" s="22" t="s">
        <v>1136</v>
      </c>
      <c r="C683" s="83"/>
      <c r="D683" s="238"/>
    </row>
    <row r="684" spans="1:4" hidden="1">
      <c r="A684" s="23" t="s">
        <v>1137</v>
      </c>
      <c r="B684" s="22" t="s">
        <v>1138</v>
      </c>
      <c r="C684" s="83"/>
      <c r="D684" s="238"/>
    </row>
    <row r="685" spans="1:4" ht="37.5" hidden="1">
      <c r="A685" s="23" t="s">
        <v>1139</v>
      </c>
      <c r="B685" s="22" t="s">
        <v>1140</v>
      </c>
      <c r="C685" s="83"/>
      <c r="D685" s="238"/>
    </row>
    <row r="686" spans="1:4" ht="37.5" hidden="1">
      <c r="A686" s="23" t="s">
        <v>110</v>
      </c>
      <c r="B686" s="22" t="s">
        <v>111</v>
      </c>
      <c r="C686" s="83"/>
      <c r="D686" s="238"/>
    </row>
    <row r="687" spans="1:4" hidden="1">
      <c r="A687" s="23" t="s">
        <v>112</v>
      </c>
      <c r="B687" s="22" t="s">
        <v>113</v>
      </c>
      <c r="C687" s="83"/>
      <c r="D687" s="238"/>
    </row>
    <row r="688" spans="1:4" ht="37.5" hidden="1">
      <c r="A688" s="23" t="s">
        <v>888</v>
      </c>
      <c r="B688" s="22" t="s">
        <v>889</v>
      </c>
      <c r="C688" s="82"/>
      <c r="D688" s="238"/>
    </row>
    <row r="689" spans="1:4" ht="37.5" hidden="1">
      <c r="A689" s="23" t="s">
        <v>336</v>
      </c>
      <c r="B689" s="22" t="s">
        <v>337</v>
      </c>
      <c r="C689" s="83"/>
      <c r="D689" s="238"/>
    </row>
    <row r="690" spans="1:4" ht="37.5" hidden="1">
      <c r="A690" s="23" t="s">
        <v>338</v>
      </c>
      <c r="B690" s="22" t="s">
        <v>339</v>
      </c>
      <c r="C690" s="83"/>
      <c r="D690" s="238"/>
    </row>
    <row r="691" spans="1:4" ht="37.5" hidden="1">
      <c r="A691" s="23" t="s">
        <v>80</v>
      </c>
      <c r="B691" s="22" t="s">
        <v>81</v>
      </c>
      <c r="C691" s="83"/>
      <c r="D691" s="238"/>
    </row>
    <row r="692" spans="1:4" ht="37.5" hidden="1">
      <c r="A692" s="23" t="s">
        <v>1223</v>
      </c>
      <c r="B692" s="22" t="s">
        <v>1224</v>
      </c>
      <c r="C692" s="83"/>
      <c r="D692" s="238"/>
    </row>
    <row r="693" spans="1:4" ht="75" hidden="1">
      <c r="A693" s="23" t="s">
        <v>1615</v>
      </c>
      <c r="B693" s="22" t="s">
        <v>1616</v>
      </c>
      <c r="C693" s="83"/>
      <c r="D693" s="238"/>
    </row>
    <row r="694" spans="1:4" ht="75" hidden="1">
      <c r="A694" s="23" t="s">
        <v>1617</v>
      </c>
      <c r="B694" s="22" t="s">
        <v>1618</v>
      </c>
      <c r="C694" s="82"/>
      <c r="D694" s="238"/>
    </row>
    <row r="695" spans="1:4" ht="37.5" hidden="1">
      <c r="A695" s="23" t="s">
        <v>1619</v>
      </c>
      <c r="B695" s="22" t="s">
        <v>1620</v>
      </c>
      <c r="C695" s="82"/>
      <c r="D695" s="238"/>
    </row>
    <row r="696" spans="1:4" ht="56.25" hidden="1">
      <c r="A696" s="23" t="s">
        <v>1621</v>
      </c>
      <c r="B696" s="22" t="s">
        <v>1622</v>
      </c>
      <c r="C696" s="83"/>
      <c r="D696" s="238"/>
    </row>
    <row r="697" spans="1:4" ht="56.25" hidden="1">
      <c r="A697" s="23" t="s">
        <v>1623</v>
      </c>
      <c r="B697" s="22" t="s">
        <v>1624</v>
      </c>
      <c r="C697" s="83"/>
      <c r="D697" s="238"/>
    </row>
    <row r="698" spans="1:4" ht="56.25" hidden="1">
      <c r="A698" s="23" t="s">
        <v>1625</v>
      </c>
      <c r="B698" s="22" t="s">
        <v>1626</v>
      </c>
      <c r="C698" s="83"/>
      <c r="D698" s="238"/>
    </row>
    <row r="699" spans="1:4" ht="56.25" hidden="1">
      <c r="A699" s="23" t="s">
        <v>807</v>
      </c>
      <c r="B699" s="22" t="s">
        <v>808</v>
      </c>
      <c r="C699" s="83"/>
      <c r="D699" s="238"/>
    </row>
    <row r="700" spans="1:4" ht="37.5" hidden="1">
      <c r="A700" s="23" t="s">
        <v>1066</v>
      </c>
      <c r="B700" s="22" t="s">
        <v>1067</v>
      </c>
      <c r="C700" s="82"/>
      <c r="D700" s="238"/>
    </row>
    <row r="701" spans="1:4" ht="56.25" hidden="1">
      <c r="A701" s="23" t="s">
        <v>1068</v>
      </c>
      <c r="B701" s="22" t="s">
        <v>1069</v>
      </c>
      <c r="C701" s="83"/>
      <c r="D701" s="238"/>
    </row>
    <row r="702" spans="1:4" ht="56.25" hidden="1">
      <c r="A702" s="23" t="s">
        <v>1070</v>
      </c>
      <c r="B702" s="22" t="s">
        <v>1071</v>
      </c>
      <c r="C702" s="83"/>
      <c r="D702" s="238"/>
    </row>
    <row r="703" spans="1:4" ht="56.25" hidden="1">
      <c r="A703" s="23" t="s">
        <v>1072</v>
      </c>
      <c r="B703" s="22" t="s">
        <v>1073</v>
      </c>
      <c r="C703" s="83"/>
      <c r="D703" s="238"/>
    </row>
    <row r="704" spans="1:4" ht="37.5" hidden="1">
      <c r="A704" s="23" t="s">
        <v>1074</v>
      </c>
      <c r="B704" s="22" t="s">
        <v>1459</v>
      </c>
      <c r="C704" s="82"/>
      <c r="D704" s="238"/>
    </row>
    <row r="705" spans="1:4" ht="56.25" hidden="1">
      <c r="A705" s="23" t="s">
        <v>1460</v>
      </c>
      <c r="B705" s="22" t="s">
        <v>1461</v>
      </c>
      <c r="C705" s="83"/>
      <c r="D705" s="238"/>
    </row>
    <row r="706" spans="1:4" ht="56.25" hidden="1">
      <c r="A706" s="23" t="s">
        <v>1462</v>
      </c>
      <c r="B706" s="22" t="s">
        <v>1463</v>
      </c>
      <c r="C706" s="83"/>
      <c r="D706" s="238"/>
    </row>
    <row r="707" spans="1:4" ht="37.5" hidden="1">
      <c r="A707" s="23" t="s">
        <v>40</v>
      </c>
      <c r="B707" s="22" t="s">
        <v>41</v>
      </c>
      <c r="C707" s="82"/>
      <c r="D707" s="238"/>
    </row>
    <row r="708" spans="1:4" ht="56.25" hidden="1">
      <c r="A708" s="23" t="s">
        <v>42</v>
      </c>
      <c r="B708" s="22" t="s">
        <v>43</v>
      </c>
      <c r="C708" s="83"/>
      <c r="D708" s="238"/>
    </row>
    <row r="709" spans="1:4" ht="56.25" hidden="1">
      <c r="A709" s="23" t="s">
        <v>44</v>
      </c>
      <c r="B709" s="22" t="s">
        <v>45</v>
      </c>
      <c r="C709" s="83"/>
      <c r="D709" s="238"/>
    </row>
    <row r="710" spans="1:4" ht="56.25" hidden="1">
      <c r="A710" s="23" t="s">
        <v>1713</v>
      </c>
      <c r="B710" s="22" t="s">
        <v>1714</v>
      </c>
      <c r="C710" s="82"/>
      <c r="D710" s="238"/>
    </row>
    <row r="711" spans="1:4" ht="56.25" hidden="1">
      <c r="A711" s="23" t="s">
        <v>1713</v>
      </c>
      <c r="B711" s="22" t="s">
        <v>1715</v>
      </c>
      <c r="C711" s="83"/>
      <c r="D711" s="238"/>
    </row>
    <row r="712" spans="1:4" ht="37.5" hidden="1">
      <c r="A712" s="23" t="s">
        <v>1716</v>
      </c>
      <c r="B712" s="22" t="s">
        <v>1717</v>
      </c>
      <c r="C712" s="82"/>
      <c r="D712" s="238"/>
    </row>
    <row r="713" spans="1:4" ht="37.5" hidden="1">
      <c r="A713" s="23" t="s">
        <v>1718</v>
      </c>
      <c r="B713" s="22" t="s">
        <v>1719</v>
      </c>
      <c r="C713" s="83"/>
      <c r="D713" s="238"/>
    </row>
    <row r="714" spans="1:4" ht="37.5" hidden="1">
      <c r="A714" s="23" t="s">
        <v>1720</v>
      </c>
      <c r="B714" s="22" t="s">
        <v>1721</v>
      </c>
      <c r="C714" s="82"/>
      <c r="D714" s="238"/>
    </row>
    <row r="715" spans="1:4" ht="56.25" hidden="1">
      <c r="A715" s="23" t="s">
        <v>1555</v>
      </c>
      <c r="B715" s="22" t="s">
        <v>1556</v>
      </c>
      <c r="C715" s="83"/>
      <c r="D715" s="238"/>
    </row>
    <row r="716" spans="1:4" ht="37.5" hidden="1">
      <c r="A716" s="23" t="s">
        <v>1557</v>
      </c>
      <c r="B716" s="22" t="s">
        <v>1163</v>
      </c>
      <c r="C716" s="82"/>
      <c r="D716" s="238"/>
    </row>
    <row r="717" spans="1:4" ht="37.5" hidden="1">
      <c r="A717" s="23" t="s">
        <v>856</v>
      </c>
      <c r="B717" s="22" t="s">
        <v>857</v>
      </c>
      <c r="C717" s="83"/>
      <c r="D717" s="238"/>
    </row>
    <row r="718" spans="1:4" ht="37.5" hidden="1">
      <c r="A718" s="23" t="s">
        <v>1187</v>
      </c>
      <c r="B718" s="22" t="s">
        <v>1188</v>
      </c>
      <c r="C718" s="83"/>
      <c r="D718" s="238"/>
    </row>
    <row r="719" spans="1:4" ht="37.5" hidden="1">
      <c r="A719" s="23" t="s">
        <v>1189</v>
      </c>
      <c r="B719" s="22" t="s">
        <v>1190</v>
      </c>
      <c r="C719" s="83"/>
      <c r="D719" s="238"/>
    </row>
    <row r="720" spans="1:4" ht="37.5" hidden="1">
      <c r="A720" s="23" t="s">
        <v>1191</v>
      </c>
      <c r="B720" s="22" t="s">
        <v>1192</v>
      </c>
      <c r="C720" s="82"/>
      <c r="D720" s="238"/>
    </row>
    <row r="721" spans="1:4" ht="56.25" hidden="1">
      <c r="A721" s="23" t="s">
        <v>1193</v>
      </c>
      <c r="B721" s="22" t="s">
        <v>1194</v>
      </c>
      <c r="C721" s="82"/>
      <c r="D721" s="238"/>
    </row>
    <row r="722" spans="1:4" ht="37.5" hidden="1">
      <c r="A722" s="23" t="s">
        <v>1195</v>
      </c>
      <c r="B722" s="22" t="s">
        <v>1196</v>
      </c>
      <c r="C722" s="83"/>
      <c r="D722" s="238"/>
    </row>
    <row r="723" spans="1:4" ht="37.5" hidden="1">
      <c r="A723" s="23" t="s">
        <v>1197</v>
      </c>
      <c r="B723" s="22" t="s">
        <v>1198</v>
      </c>
      <c r="C723" s="83"/>
      <c r="D723" s="238"/>
    </row>
    <row r="724" spans="1:4" ht="56.25" hidden="1">
      <c r="A724" s="23" t="s">
        <v>1199</v>
      </c>
      <c r="B724" s="22" t="s">
        <v>1200</v>
      </c>
      <c r="C724" s="83"/>
      <c r="D724" s="238"/>
    </row>
    <row r="725" spans="1:4" ht="56.25" hidden="1">
      <c r="A725" s="23" t="s">
        <v>1201</v>
      </c>
      <c r="B725" s="22" t="s">
        <v>1202</v>
      </c>
      <c r="C725" s="83"/>
      <c r="D725" s="238"/>
    </row>
    <row r="726" spans="1:4" ht="56.25" hidden="1">
      <c r="A726" s="23" t="s">
        <v>1416</v>
      </c>
      <c r="B726" s="22" t="s">
        <v>1417</v>
      </c>
      <c r="C726" s="82"/>
      <c r="D726" s="238"/>
    </row>
    <row r="727" spans="1:4" ht="37.5" hidden="1">
      <c r="A727" s="23" t="s">
        <v>1195</v>
      </c>
      <c r="B727" s="22" t="s">
        <v>1418</v>
      </c>
      <c r="C727" s="83"/>
      <c r="D727" s="238"/>
    </row>
    <row r="728" spans="1:4" ht="37.5" hidden="1">
      <c r="A728" s="23" t="s">
        <v>1197</v>
      </c>
      <c r="B728" s="22" t="s">
        <v>1419</v>
      </c>
      <c r="C728" s="83"/>
      <c r="D728" s="238"/>
    </row>
    <row r="729" spans="1:4" ht="56.25" hidden="1">
      <c r="A729" s="23" t="s">
        <v>1199</v>
      </c>
      <c r="B729" s="22" t="s">
        <v>1420</v>
      </c>
      <c r="C729" s="83"/>
      <c r="D729" s="238"/>
    </row>
    <row r="730" spans="1:4" ht="56.25" hidden="1">
      <c r="A730" s="23" t="s">
        <v>1201</v>
      </c>
      <c r="B730" s="22" t="s">
        <v>1421</v>
      </c>
      <c r="C730" s="83"/>
      <c r="D730" s="238"/>
    </row>
    <row r="731" spans="1:4" ht="56.25" hidden="1">
      <c r="A731" s="23" t="s">
        <v>1355</v>
      </c>
      <c r="B731" s="22" t="s">
        <v>1356</v>
      </c>
      <c r="C731" s="82"/>
      <c r="D731" s="238"/>
    </row>
    <row r="732" spans="1:4" ht="37.5" hidden="1">
      <c r="A732" s="23" t="s">
        <v>1195</v>
      </c>
      <c r="B732" s="22" t="s">
        <v>1357</v>
      </c>
      <c r="C732" s="83"/>
      <c r="D732" s="238"/>
    </row>
    <row r="733" spans="1:4" ht="37.5" hidden="1">
      <c r="A733" s="23" t="s">
        <v>1197</v>
      </c>
      <c r="B733" s="22" t="s">
        <v>1358</v>
      </c>
      <c r="C733" s="83"/>
      <c r="D733" s="238"/>
    </row>
    <row r="734" spans="1:4" ht="56.25" hidden="1">
      <c r="A734" s="23" t="s">
        <v>1199</v>
      </c>
      <c r="B734" s="22" t="s">
        <v>1359</v>
      </c>
      <c r="C734" s="83"/>
      <c r="D734" s="238"/>
    </row>
    <row r="735" spans="1:4" ht="56.25" hidden="1">
      <c r="A735" s="23" t="s">
        <v>1201</v>
      </c>
      <c r="B735" s="22" t="s">
        <v>1360</v>
      </c>
      <c r="C735" s="83"/>
      <c r="D735" s="238"/>
    </row>
    <row r="736" spans="1:4" ht="56.25" hidden="1">
      <c r="A736" s="23" t="s">
        <v>1361</v>
      </c>
      <c r="B736" s="22" t="s">
        <v>1033</v>
      </c>
      <c r="C736" s="82"/>
      <c r="D736" s="238"/>
    </row>
    <row r="737" spans="1:4" ht="75" hidden="1">
      <c r="A737" s="23" t="s">
        <v>1034</v>
      </c>
      <c r="B737" s="22" t="s">
        <v>1035</v>
      </c>
      <c r="C737" s="83"/>
      <c r="D737" s="238"/>
    </row>
    <row r="738" spans="1:4" ht="37.5">
      <c r="A738" s="23" t="s">
        <v>1971</v>
      </c>
      <c r="B738" s="22" t="s">
        <v>1972</v>
      </c>
      <c r="C738" s="85">
        <v>21</v>
      </c>
      <c r="D738" s="238">
        <v>22</v>
      </c>
    </row>
    <row r="739" spans="1:4" s="26" customFormat="1">
      <c r="A739" s="76" t="s">
        <v>1036</v>
      </c>
      <c r="B739" s="25" t="s">
        <v>357</v>
      </c>
      <c r="C739" s="84">
        <f>C740+C790</f>
        <v>9545.4</v>
      </c>
      <c r="D739" s="84">
        <f>D740+D790</f>
        <v>8550.6</v>
      </c>
    </row>
    <row r="740" spans="1:4" s="26" customFormat="1" ht="37.5">
      <c r="A740" s="16" t="s">
        <v>1037</v>
      </c>
      <c r="B740" s="25" t="s">
        <v>358</v>
      </c>
      <c r="C740" s="84">
        <f>C741+C791</f>
        <v>9545.4</v>
      </c>
      <c r="D740" s="84">
        <f>D741+D791</f>
        <v>8550.6</v>
      </c>
    </row>
    <row r="741" spans="1:4" ht="37.5" customHeight="1">
      <c r="A741" s="5" t="s">
        <v>1038</v>
      </c>
      <c r="B741" s="27" t="s">
        <v>1986</v>
      </c>
      <c r="C741" s="82">
        <v>6706.8</v>
      </c>
      <c r="D741" s="82">
        <v>5396.5</v>
      </c>
    </row>
    <row r="742" spans="1:4" ht="38.25" hidden="1" customHeight="1">
      <c r="A742" s="5" t="s">
        <v>1097</v>
      </c>
      <c r="B742" s="27" t="s">
        <v>30</v>
      </c>
      <c r="C742" s="83"/>
      <c r="D742" s="238"/>
    </row>
    <row r="743" spans="1:4" ht="53.25" hidden="1" customHeight="1">
      <c r="A743" s="16" t="s">
        <v>471</v>
      </c>
      <c r="B743" s="25"/>
      <c r="C743" s="85"/>
      <c r="D743" s="85"/>
    </row>
    <row r="744" spans="1:4" ht="38.25" hidden="1" customHeight="1">
      <c r="A744" s="28" t="s">
        <v>1707</v>
      </c>
      <c r="B744" s="15" t="s">
        <v>1171</v>
      </c>
      <c r="C744" s="83"/>
      <c r="D744" s="238"/>
    </row>
    <row r="745" spans="1:4" ht="78" hidden="1" customHeight="1">
      <c r="A745" s="5" t="s">
        <v>1378</v>
      </c>
      <c r="B745" s="15" t="s">
        <v>1172</v>
      </c>
      <c r="C745" s="83"/>
      <c r="D745" s="238"/>
    </row>
    <row r="746" spans="1:4" ht="38.25" hidden="1" customHeight="1">
      <c r="A746" s="5" t="s">
        <v>1084</v>
      </c>
      <c r="B746" s="15" t="s">
        <v>1173</v>
      </c>
      <c r="C746" s="83"/>
      <c r="D746" s="238"/>
    </row>
    <row r="747" spans="1:4" ht="60.75" hidden="1" customHeight="1">
      <c r="A747" s="5" t="s">
        <v>1627</v>
      </c>
      <c r="B747" s="15" t="s">
        <v>1174</v>
      </c>
      <c r="C747" s="82"/>
      <c r="D747" s="238"/>
    </row>
    <row r="748" spans="1:4" ht="57" hidden="1" customHeight="1">
      <c r="A748" s="5" t="s">
        <v>1118</v>
      </c>
      <c r="B748" s="15" t="s">
        <v>1174</v>
      </c>
      <c r="C748" s="82"/>
      <c r="D748" s="238"/>
    </row>
    <row r="749" spans="1:4" ht="80.25" hidden="1" customHeight="1">
      <c r="A749" s="38" t="s">
        <v>1760</v>
      </c>
      <c r="B749" s="15" t="s">
        <v>1173</v>
      </c>
      <c r="C749" s="83"/>
      <c r="D749" s="238"/>
    </row>
    <row r="750" spans="1:4" ht="53.25" hidden="1" customHeight="1">
      <c r="A750" s="32" t="s">
        <v>1141</v>
      </c>
      <c r="B750" s="29" t="s">
        <v>1175</v>
      </c>
      <c r="C750" s="83"/>
      <c r="D750" s="238"/>
    </row>
    <row r="751" spans="1:4" ht="42" hidden="1" customHeight="1">
      <c r="A751" s="5" t="s">
        <v>1632</v>
      </c>
      <c r="B751" s="15" t="s">
        <v>1404</v>
      </c>
      <c r="C751" s="82"/>
      <c r="D751" s="238"/>
    </row>
    <row r="752" spans="1:4" ht="91.5" hidden="1" customHeight="1">
      <c r="A752" s="5" t="s">
        <v>1759</v>
      </c>
      <c r="B752" s="15" t="s">
        <v>1176</v>
      </c>
      <c r="C752" s="83"/>
      <c r="D752" s="238"/>
    </row>
    <row r="753" spans="1:6" ht="25.5" hidden="1" customHeight="1">
      <c r="A753" s="5" t="s">
        <v>1811</v>
      </c>
      <c r="B753" s="15" t="s">
        <v>1205</v>
      </c>
      <c r="C753" s="83"/>
      <c r="D753" s="238"/>
    </row>
    <row r="754" spans="1:6" ht="78" hidden="1" customHeight="1">
      <c r="A754" s="5" t="s">
        <v>1812</v>
      </c>
      <c r="B754" s="15" t="s">
        <v>1205</v>
      </c>
      <c r="C754" s="83"/>
      <c r="D754" s="238"/>
    </row>
    <row r="755" spans="1:6" ht="65.25" hidden="1" customHeight="1">
      <c r="A755" s="2" t="s">
        <v>1813</v>
      </c>
      <c r="B755" s="15" t="s">
        <v>1205</v>
      </c>
      <c r="C755" s="83"/>
      <c r="D755" s="238"/>
    </row>
    <row r="756" spans="1:6" ht="53.25" hidden="1" customHeight="1">
      <c r="A756" s="5" t="s">
        <v>1814</v>
      </c>
      <c r="B756" s="15" t="s">
        <v>1205</v>
      </c>
      <c r="C756" s="83"/>
      <c r="D756" s="238"/>
    </row>
    <row r="757" spans="1:6" ht="75.75" hidden="1" customHeight="1">
      <c r="A757" s="5" t="s">
        <v>1815</v>
      </c>
      <c r="B757" s="15" t="s">
        <v>960</v>
      </c>
      <c r="C757" s="83"/>
      <c r="D757" s="238"/>
    </row>
    <row r="758" spans="1:6" s="26" customFormat="1" ht="21" hidden="1" customHeight="1">
      <c r="A758" s="16" t="s">
        <v>1098</v>
      </c>
      <c r="B758" s="25"/>
      <c r="C758" s="85"/>
      <c r="D758" s="85"/>
    </row>
    <row r="759" spans="1:6" ht="84" hidden="1" customHeight="1">
      <c r="A759" s="28" t="s">
        <v>1099</v>
      </c>
      <c r="B759" s="15" t="s">
        <v>359</v>
      </c>
      <c r="C759" s="83"/>
      <c r="D759" s="238"/>
    </row>
    <row r="760" spans="1:6" ht="60" hidden="1" customHeight="1">
      <c r="A760" s="5" t="s">
        <v>1816</v>
      </c>
      <c r="B760" s="29" t="s">
        <v>1605</v>
      </c>
      <c r="C760" s="83"/>
      <c r="D760" s="238"/>
    </row>
    <row r="761" spans="1:6" ht="80.25" hidden="1" customHeight="1">
      <c r="A761" s="31" t="s">
        <v>1817</v>
      </c>
      <c r="B761" s="186" t="s">
        <v>31</v>
      </c>
      <c r="C761" s="83"/>
      <c r="D761" s="238"/>
    </row>
    <row r="762" spans="1:6" ht="37.5" hidden="1" customHeight="1">
      <c r="A762" s="28" t="s">
        <v>1818</v>
      </c>
      <c r="B762" s="29" t="s">
        <v>1604</v>
      </c>
      <c r="C762" s="83"/>
      <c r="D762" s="238"/>
    </row>
    <row r="763" spans="1:6" ht="114.75" hidden="1" customHeight="1">
      <c r="A763" s="5" t="s">
        <v>1819</v>
      </c>
      <c r="B763" s="15" t="s">
        <v>1204</v>
      </c>
      <c r="C763" s="82"/>
      <c r="D763" s="238"/>
    </row>
    <row r="764" spans="1:6" ht="112.5" hidden="1" customHeight="1">
      <c r="A764" s="194" t="s">
        <v>1824</v>
      </c>
      <c r="B764" s="29" t="s">
        <v>1143</v>
      </c>
      <c r="C764" s="83"/>
      <c r="D764" s="238"/>
      <c r="F764" s="190"/>
    </row>
    <row r="765" spans="1:6" ht="39.75" hidden="1" customHeight="1">
      <c r="A765" s="5" t="s">
        <v>1825</v>
      </c>
      <c r="B765" s="195" t="s">
        <v>413</v>
      </c>
      <c r="C765" s="83"/>
      <c r="D765" s="238"/>
    </row>
    <row r="766" spans="1:6" ht="78.75" hidden="1" customHeight="1">
      <c r="A766" s="5" t="s">
        <v>1826</v>
      </c>
      <c r="B766" s="196" t="s">
        <v>483</v>
      </c>
      <c r="C766" s="83"/>
      <c r="D766" s="238"/>
    </row>
    <row r="767" spans="1:6" ht="105" hidden="1" customHeight="1">
      <c r="A767" s="38" t="s">
        <v>1827</v>
      </c>
      <c r="B767" s="191" t="s">
        <v>484</v>
      </c>
      <c r="C767" s="123"/>
      <c r="D767" s="238"/>
    </row>
    <row r="768" spans="1:6" ht="99.75" hidden="1" customHeight="1">
      <c r="A768" s="5" t="s">
        <v>1828</v>
      </c>
      <c r="B768" s="196" t="s">
        <v>489</v>
      </c>
      <c r="C768" s="192"/>
      <c r="D768" s="238"/>
    </row>
    <row r="769" spans="1:6" ht="57" hidden="1" customHeight="1">
      <c r="A769" s="31" t="s">
        <v>1263</v>
      </c>
      <c r="B769" s="196" t="s">
        <v>1262</v>
      </c>
      <c r="C769" s="192"/>
      <c r="D769" s="238"/>
    </row>
    <row r="770" spans="1:6" s="185" customFormat="1" ht="27.75" hidden="1" customHeight="1">
      <c r="A770" s="158" t="s">
        <v>1829</v>
      </c>
      <c r="B770" s="196" t="s">
        <v>482</v>
      </c>
      <c r="C770" s="123"/>
      <c r="D770" s="239"/>
    </row>
    <row r="771" spans="1:6" s="185" customFormat="1" ht="21.75" hidden="1" customHeight="1">
      <c r="A771" s="31" t="s">
        <v>1261</v>
      </c>
      <c r="B771" s="196" t="s">
        <v>1260</v>
      </c>
      <c r="C771" s="123"/>
      <c r="D771" s="239"/>
    </row>
    <row r="772" spans="1:6" s="185" customFormat="1" ht="45.75" hidden="1" customHeight="1">
      <c r="A772" s="31" t="s">
        <v>1830</v>
      </c>
      <c r="B772" s="193" t="s">
        <v>412</v>
      </c>
      <c r="C772" s="83"/>
      <c r="D772" s="239"/>
    </row>
    <row r="773" spans="1:6" ht="81.75" hidden="1" customHeight="1">
      <c r="A773" s="5" t="s">
        <v>1831</v>
      </c>
      <c r="B773" s="196" t="s">
        <v>485</v>
      </c>
      <c r="C773" s="123"/>
      <c r="D773" s="238"/>
    </row>
    <row r="774" spans="1:6" ht="74.25" hidden="1" customHeight="1">
      <c r="A774" s="31" t="s">
        <v>1266</v>
      </c>
      <c r="B774" s="196" t="s">
        <v>1264</v>
      </c>
      <c r="C774" s="123"/>
      <c r="D774" s="238"/>
    </row>
    <row r="775" spans="1:6" s="185" customFormat="1" ht="99.75" hidden="1" customHeight="1">
      <c r="A775" s="5" t="s">
        <v>1832</v>
      </c>
      <c r="B775" s="196" t="s">
        <v>487</v>
      </c>
      <c r="C775" s="123"/>
      <c r="D775" s="239"/>
    </row>
    <row r="776" spans="1:6" ht="96" hidden="1" customHeight="1">
      <c r="A776" s="5" t="s">
        <v>1833</v>
      </c>
      <c r="B776" s="196" t="s">
        <v>488</v>
      </c>
      <c r="C776" s="192"/>
      <c r="D776" s="239"/>
      <c r="E776" s="185"/>
      <c r="F776" s="185"/>
    </row>
    <row r="777" spans="1:6" ht="43.5" hidden="1" customHeight="1">
      <c r="A777" s="31" t="s">
        <v>1259</v>
      </c>
      <c r="B777" s="196" t="s">
        <v>1258</v>
      </c>
      <c r="C777" s="192"/>
      <c r="D777" s="239"/>
      <c r="E777" s="185"/>
      <c r="F777" s="185"/>
    </row>
    <row r="778" spans="1:6" s="185" customFormat="1" ht="64.5" hidden="1" customHeight="1">
      <c r="A778" s="5" t="s">
        <v>1834</v>
      </c>
      <c r="B778" s="196" t="s">
        <v>1694</v>
      </c>
      <c r="C778" s="83"/>
      <c r="D778" s="239"/>
    </row>
    <row r="779" spans="1:6" s="185" customFormat="1" ht="87" hidden="1" customHeight="1">
      <c r="A779" s="5" t="s">
        <v>1835</v>
      </c>
      <c r="B779" s="196" t="s">
        <v>486</v>
      </c>
      <c r="C779" s="192"/>
      <c r="D779" s="239"/>
    </row>
    <row r="780" spans="1:6" s="185" customFormat="1" ht="102" hidden="1" customHeight="1">
      <c r="A780" s="31" t="s">
        <v>1265</v>
      </c>
      <c r="B780" s="196" t="s">
        <v>1268</v>
      </c>
      <c r="C780" s="192"/>
      <c r="D780" s="239"/>
    </row>
    <row r="781" spans="1:6" s="185" customFormat="1" ht="53.25" hidden="1" customHeight="1">
      <c r="A781" s="5" t="s">
        <v>1820</v>
      </c>
      <c r="B781" s="29" t="s">
        <v>1203</v>
      </c>
      <c r="C781" s="83"/>
      <c r="D781" s="245"/>
    </row>
    <row r="782" spans="1:6" ht="115.5" hidden="1" customHeight="1">
      <c r="A782" s="30" t="s">
        <v>1821</v>
      </c>
      <c r="B782" s="29" t="s">
        <v>1203</v>
      </c>
      <c r="C782" s="83"/>
      <c r="D782" s="238"/>
    </row>
    <row r="783" spans="1:6" ht="81" hidden="1" customHeight="1">
      <c r="A783" s="30" t="s">
        <v>1809</v>
      </c>
      <c r="B783" s="29" t="s">
        <v>1203</v>
      </c>
      <c r="C783" s="83"/>
      <c r="D783" s="238"/>
    </row>
    <row r="784" spans="1:6" ht="96" hidden="1" customHeight="1">
      <c r="A784" s="30" t="s">
        <v>1810</v>
      </c>
      <c r="B784" s="29" t="s">
        <v>1203</v>
      </c>
      <c r="C784" s="83"/>
      <c r="D784" s="238"/>
    </row>
    <row r="785" spans="1:4" ht="21" hidden="1" customHeight="1">
      <c r="A785" s="28" t="s">
        <v>1822</v>
      </c>
      <c r="B785" s="29" t="s">
        <v>1203</v>
      </c>
      <c r="C785" s="83"/>
      <c r="D785" s="238"/>
    </row>
    <row r="786" spans="1:4" ht="42.75" hidden="1" customHeight="1">
      <c r="A786" s="28" t="s">
        <v>1823</v>
      </c>
      <c r="B786" s="29" t="s">
        <v>1203</v>
      </c>
      <c r="C786" s="83"/>
      <c r="D786" s="238"/>
    </row>
    <row r="787" spans="1:4" s="26" customFormat="1" ht="19.5" customHeight="1">
      <c r="A787" s="33" t="s">
        <v>104</v>
      </c>
      <c r="B787" s="25"/>
      <c r="C787" s="85"/>
      <c r="D787" s="85"/>
    </row>
    <row r="788" spans="1:4" ht="42" hidden="1" customHeight="1">
      <c r="A788" s="5" t="s">
        <v>187</v>
      </c>
      <c r="B788" s="15" t="s">
        <v>1177</v>
      </c>
      <c r="C788" s="83"/>
      <c r="D788" s="238"/>
    </row>
    <row r="789" spans="1:4" ht="39" hidden="1" customHeight="1">
      <c r="A789" s="5" t="s">
        <v>1437</v>
      </c>
      <c r="B789" s="15" t="s">
        <v>1177</v>
      </c>
      <c r="C789" s="83"/>
      <c r="D789" s="238"/>
    </row>
    <row r="790" spans="1:4" ht="46.5" hidden="1" customHeight="1">
      <c r="A790" s="34" t="s">
        <v>188</v>
      </c>
      <c r="B790" s="15" t="s">
        <v>1178</v>
      </c>
      <c r="C790" s="131"/>
      <c r="D790" s="238"/>
    </row>
    <row r="791" spans="1:4" ht="40.5" customHeight="1">
      <c r="A791" s="5" t="s">
        <v>1994</v>
      </c>
      <c r="B791" s="15" t="s">
        <v>1993</v>
      </c>
      <c r="C791" s="83">
        <v>2838.6</v>
      </c>
      <c r="D791" s="238">
        <v>3154.1</v>
      </c>
    </row>
    <row r="792" spans="1:4" ht="42.75" hidden="1" customHeight="1">
      <c r="A792" s="5" t="s">
        <v>478</v>
      </c>
      <c r="B792" s="15" t="s">
        <v>1299</v>
      </c>
      <c r="C792" s="83">
        <v>0</v>
      </c>
      <c r="D792" s="238"/>
    </row>
    <row r="793" spans="1:4" ht="54.75" hidden="1" customHeight="1">
      <c r="A793" s="5" t="s">
        <v>1300</v>
      </c>
      <c r="B793" s="15" t="s">
        <v>1299</v>
      </c>
      <c r="C793" s="83"/>
      <c r="D793" s="238"/>
    </row>
    <row r="794" spans="1:4" ht="38.25" hidden="1" customHeight="1">
      <c r="A794" s="5" t="s">
        <v>189</v>
      </c>
      <c r="B794" s="15" t="s">
        <v>1794</v>
      </c>
      <c r="C794" s="83"/>
      <c r="D794" s="238"/>
    </row>
    <row r="795" spans="1:4" ht="41.25" hidden="1" customHeight="1">
      <c r="A795" s="5" t="s">
        <v>190</v>
      </c>
      <c r="B795" s="15" t="s">
        <v>1795</v>
      </c>
      <c r="C795" s="83"/>
      <c r="D795" s="238"/>
    </row>
    <row r="796" spans="1:4" ht="56.25" hidden="1">
      <c r="A796" s="5" t="s">
        <v>191</v>
      </c>
      <c r="B796" s="15" t="s">
        <v>1795</v>
      </c>
      <c r="C796" s="82"/>
      <c r="D796" s="238"/>
    </row>
    <row r="797" spans="1:4" ht="35.25" hidden="1" customHeight="1">
      <c r="A797" s="32" t="s">
        <v>466</v>
      </c>
      <c r="B797" s="15" t="s">
        <v>1299</v>
      </c>
      <c r="C797" s="83"/>
      <c r="D797" s="238"/>
    </row>
    <row r="798" spans="1:4" ht="54" hidden="1" customHeight="1">
      <c r="A798" s="160" t="s">
        <v>465</v>
      </c>
      <c r="B798" s="15" t="s">
        <v>1299</v>
      </c>
      <c r="C798" s="83"/>
      <c r="D798" s="238"/>
    </row>
    <row r="799" spans="1:4" s="26" customFormat="1" ht="20.25" hidden="1" customHeight="1">
      <c r="A799" s="16" t="s">
        <v>1288</v>
      </c>
      <c r="B799" s="25" t="s">
        <v>1206</v>
      </c>
      <c r="C799" s="124">
        <f>C800</f>
        <v>0</v>
      </c>
      <c r="D799" s="124">
        <f>D800</f>
        <v>0</v>
      </c>
    </row>
    <row r="800" spans="1:4" ht="35.25" hidden="1" customHeight="1">
      <c r="A800" s="5" t="s">
        <v>1289</v>
      </c>
      <c r="B800" s="15" t="s">
        <v>1207</v>
      </c>
      <c r="C800" s="123">
        <v>0</v>
      </c>
      <c r="D800" s="123">
        <v>0</v>
      </c>
    </row>
    <row r="801" spans="1:4" ht="66.75" hidden="1" customHeight="1">
      <c r="A801" s="188" t="s">
        <v>215</v>
      </c>
      <c r="B801" s="22" t="s">
        <v>890</v>
      </c>
      <c r="C801" s="131"/>
      <c r="D801" s="238"/>
    </row>
    <row r="802" spans="1:4" ht="81" hidden="1" customHeight="1">
      <c r="A802" s="23" t="s">
        <v>216</v>
      </c>
      <c r="B802" s="22" t="s">
        <v>891</v>
      </c>
      <c r="C802" s="131"/>
      <c r="D802" s="238"/>
    </row>
    <row r="803" spans="1:4" ht="51" hidden="1" customHeight="1">
      <c r="A803" s="188" t="s">
        <v>1468</v>
      </c>
      <c r="B803" s="22" t="s">
        <v>892</v>
      </c>
      <c r="C803" s="131"/>
      <c r="D803" s="238"/>
    </row>
    <row r="804" spans="1:4" ht="72.75" hidden="1" customHeight="1">
      <c r="A804" s="23" t="s">
        <v>1469</v>
      </c>
      <c r="B804" s="22" t="s">
        <v>893</v>
      </c>
      <c r="C804" s="132"/>
      <c r="D804" s="238"/>
    </row>
    <row r="805" spans="1:4" s="26" customFormat="1">
      <c r="A805" s="240" t="s">
        <v>1470</v>
      </c>
      <c r="B805" s="241"/>
      <c r="C805" s="84">
        <f>C11+C740</f>
        <v>19100.699999999997</v>
      </c>
      <c r="D805" s="84">
        <f>D23+D92+D99+D307+D445+D669+D738+D740</f>
        <v>18229.900000000001</v>
      </c>
    </row>
    <row r="807" spans="1:4">
      <c r="A807" s="17" t="s">
        <v>1471</v>
      </c>
    </row>
    <row r="809" spans="1:4">
      <c r="A809" s="17" t="s">
        <v>1472</v>
      </c>
      <c r="C809" s="35">
        <f>ведомственная!G13</f>
        <v>19799.8</v>
      </c>
      <c r="D809" s="35">
        <f>ведомственная!H13</f>
        <v>18229.900000000001</v>
      </c>
    </row>
    <row r="810" spans="1:4">
      <c r="A810" s="17" t="s">
        <v>1904</v>
      </c>
    </row>
    <row r="811" spans="1:4">
      <c r="A811" s="17" t="s">
        <v>1905</v>
      </c>
    </row>
    <row r="812" spans="1:4">
      <c r="C812" s="36">
        <f>C805-C809</f>
        <v>-699.10000000000218</v>
      </c>
      <c r="D812" s="36">
        <f>D805-D809</f>
        <v>0</v>
      </c>
    </row>
    <row r="815" spans="1:4">
      <c r="C815" s="18">
        <v>4611.2</v>
      </c>
      <c r="D815" s="18">
        <v>4377.3999999999996</v>
      </c>
    </row>
    <row r="816" spans="1:4">
      <c r="A816" s="18"/>
    </row>
    <row r="819" spans="1:1">
      <c r="A819" s="17" t="s">
        <v>1472</v>
      </c>
    </row>
  </sheetData>
  <mergeCells count="3">
    <mergeCell ref="B2:C2"/>
    <mergeCell ref="B3:C3"/>
    <mergeCell ref="A7:C7"/>
  </mergeCells>
  <phoneticPr fontId="4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гарантии</vt:lpstr>
      <vt:lpstr>внут взаимст</vt:lpstr>
      <vt:lpstr>нормативные обязательства</vt:lpstr>
      <vt:lpstr>ведомственная</vt:lpstr>
      <vt:lpstr>расходы</vt:lpstr>
      <vt:lpstr>источники</vt:lpstr>
      <vt:lpstr>доходы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2022-01-22T07:46:57Z</cp:lastPrinted>
  <dcterms:created xsi:type="dcterms:W3CDTF">2011-10-14T11:35:08Z</dcterms:created>
  <dcterms:modified xsi:type="dcterms:W3CDTF">2022-02-19T11:48:50Z</dcterms:modified>
</cp:coreProperties>
</file>